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7235" windowHeight="12075"/>
  </bookViews>
  <sheets>
    <sheet name="waste" sheetId="1" r:id="rId1"/>
    <sheet name="recycling" sheetId="2" r:id="rId2"/>
    <sheet name="water use" sheetId="3" r:id="rId3"/>
    <sheet name="water discharge" sheetId="4" r:id="rId4"/>
  </sheets>
  <definedNames>
    <definedName name="_Toc290474560" localSheetId="1">recycling!$B$2</definedName>
    <definedName name="_Toc290474560" localSheetId="0">waste!$B$2</definedName>
    <definedName name="_Toc290474560" localSheetId="3">'water discharge'!$B$2</definedName>
    <definedName name="_Toc290474560" localSheetId="2">'water use'!$B$2</definedName>
  </definedNames>
  <calcPr calcId="145621" iterateDelta="252"/>
</workbook>
</file>

<file path=xl/calcChain.xml><?xml version="1.0" encoding="utf-8"?>
<calcChain xmlns="http://schemas.openxmlformats.org/spreadsheetml/2006/main">
  <c r="H39" i="3" l="1"/>
  <c r="H46" i="3"/>
  <c r="H53" i="3"/>
  <c r="H24" i="3"/>
  <c r="M36" i="2"/>
  <c r="K36" i="2"/>
  <c r="I36" i="2"/>
  <c r="H27" i="4" l="1"/>
  <c r="G27" i="4"/>
  <c r="F27" i="4"/>
  <c r="E27" i="4"/>
  <c r="D27" i="4"/>
  <c r="H26" i="4"/>
  <c r="G26" i="4"/>
  <c r="F26" i="4"/>
  <c r="E26" i="4"/>
  <c r="H25" i="4"/>
  <c r="G25" i="4"/>
  <c r="F25" i="4"/>
  <c r="E25" i="4"/>
  <c r="D25" i="4"/>
  <c r="H24" i="4"/>
  <c r="G24" i="4"/>
  <c r="F24" i="4"/>
  <c r="E24" i="4"/>
  <c r="D24" i="4"/>
  <c r="H23" i="4"/>
  <c r="G23" i="4"/>
  <c r="F23" i="4"/>
  <c r="E23" i="4"/>
  <c r="D23" i="4"/>
  <c r="H22" i="4"/>
  <c r="G22" i="4"/>
  <c r="F22" i="4"/>
  <c r="E22" i="4"/>
  <c r="D22" i="4"/>
  <c r="H21" i="4"/>
  <c r="G21" i="4"/>
  <c r="F21" i="4"/>
  <c r="E21" i="4"/>
  <c r="D21" i="4"/>
  <c r="G53" i="3"/>
  <c r="F53" i="3"/>
  <c r="E53" i="3"/>
  <c r="D53" i="3"/>
  <c r="G46" i="3"/>
  <c r="F46" i="3"/>
  <c r="E46" i="3"/>
  <c r="D46" i="3"/>
  <c r="G39" i="3"/>
  <c r="F39" i="3"/>
  <c r="E39" i="3"/>
  <c r="D39" i="3"/>
  <c r="H32" i="3"/>
  <c r="G32" i="3"/>
  <c r="F32" i="3"/>
  <c r="E32" i="3"/>
  <c r="D32" i="3"/>
  <c r="G24" i="3"/>
  <c r="F24" i="3"/>
  <c r="E24" i="3"/>
  <c r="D24" i="3"/>
  <c r="L65" i="2"/>
  <c r="H65" i="2"/>
  <c r="F65" i="2"/>
  <c r="D65" i="2"/>
  <c r="J62" i="2"/>
  <c r="J65" i="2" s="1"/>
  <c r="M58" i="2"/>
  <c r="K58" i="2"/>
  <c r="I58" i="2"/>
  <c r="G58" i="2"/>
  <c r="E58" i="2"/>
  <c r="M56" i="2"/>
  <c r="K56" i="2"/>
  <c r="M55" i="2"/>
  <c r="K55" i="2"/>
  <c r="M54" i="2"/>
  <c r="K54" i="2"/>
  <c r="I54" i="2"/>
  <c r="I50" i="2" s="1"/>
  <c r="G54" i="2"/>
  <c r="E54" i="2"/>
  <c r="M53" i="2"/>
  <c r="K53" i="2"/>
  <c r="M52" i="2"/>
  <c r="K52" i="2"/>
  <c r="M51" i="2"/>
  <c r="K51" i="2"/>
  <c r="G50" i="2"/>
  <c r="E50" i="2"/>
  <c r="M49" i="2"/>
  <c r="K49" i="2"/>
  <c r="M48" i="2"/>
  <c r="K48" i="2"/>
  <c r="M47" i="2"/>
  <c r="K47" i="2"/>
  <c r="I47" i="2"/>
  <c r="I43" i="2" s="1"/>
  <c r="G47" i="2"/>
  <c r="G43" i="2" s="1"/>
  <c r="M46" i="2"/>
  <c r="K46" i="2"/>
  <c r="M45" i="2"/>
  <c r="K45" i="2"/>
  <c r="K43" i="2" s="1"/>
  <c r="M44" i="2"/>
  <c r="K44" i="2"/>
  <c r="E43" i="2"/>
  <c r="G36" i="2"/>
  <c r="E36" i="2"/>
  <c r="M29" i="2"/>
  <c r="K29" i="2"/>
  <c r="I29" i="2"/>
  <c r="G29" i="2"/>
  <c r="E29" i="2"/>
  <c r="M22" i="2"/>
  <c r="K22" i="2"/>
  <c r="I22" i="2"/>
  <c r="G22" i="2"/>
  <c r="E22" i="2"/>
  <c r="H64" i="1"/>
  <c r="F64" i="1"/>
  <c r="E64" i="1"/>
  <c r="D64" i="1"/>
  <c r="G54" i="1"/>
  <c r="G64" i="1" s="1"/>
  <c r="G49" i="1"/>
  <c r="E49" i="1"/>
  <c r="D49" i="1"/>
  <c r="F48" i="1"/>
  <c r="F47" i="1"/>
  <c r="F45" i="1"/>
  <c r="F44" i="1"/>
  <c r="F43" i="1"/>
  <c r="F33" i="1"/>
  <c r="F27" i="1"/>
  <c r="E27" i="1"/>
  <c r="D27" i="1"/>
  <c r="G24" i="1"/>
  <c r="G27" i="1" s="1"/>
  <c r="E60" i="3" l="1"/>
  <c r="I57" i="2"/>
  <c r="M43" i="2"/>
  <c r="E28" i="4"/>
  <c r="G57" i="2"/>
  <c r="F60" i="3"/>
  <c r="E57" i="2"/>
  <c r="K50" i="2"/>
  <c r="K57" i="2" s="1"/>
  <c r="G60" i="3"/>
  <c r="G28" i="4"/>
  <c r="F49" i="1"/>
  <c r="M50" i="2"/>
  <c r="M57" i="2" s="1"/>
  <c r="D60" i="3"/>
  <c r="H60" i="3"/>
  <c r="D28" i="4"/>
  <c r="H28" i="4"/>
  <c r="F28" i="4"/>
</calcChain>
</file>

<file path=xl/sharedStrings.xml><?xml version="1.0" encoding="utf-8"?>
<sst xmlns="http://schemas.openxmlformats.org/spreadsheetml/2006/main" count="362" uniqueCount="75">
  <si>
    <t>Waste</t>
  </si>
  <si>
    <t>Indicator</t>
  </si>
  <si>
    <t>Metric</t>
  </si>
  <si>
    <t>Kilograms (kg)</t>
  </si>
  <si>
    <t>Division</t>
  </si>
  <si>
    <t>Infrastructure and Operations</t>
  </si>
  <si>
    <t>Data collection responsibility</t>
  </si>
  <si>
    <t>Position</t>
  </si>
  <si>
    <t>Senior Environmental Officer</t>
  </si>
  <si>
    <t>Overall responsibility</t>
  </si>
  <si>
    <t>Executive Director, Infrastructure and Operations</t>
  </si>
  <si>
    <t>Equivalent GRI Indicator</t>
  </si>
  <si>
    <t xml:space="preserve">EN22 - Total weight of waste by type and disposal method.
EN16 - Total direct and indirect greenhouse gas emissions by weight. 
EN18 - Initiatives to reduce greenhouse gas emissions and reductions achieved. </t>
  </si>
  <si>
    <t>Definition</t>
  </si>
  <si>
    <t xml:space="preserve">'Waste' is defined as the total amount of waste that is either disposed to landfill, treated or incinerated (also prescribed waste that is recycled).  </t>
  </si>
  <si>
    <t>Data source and calculation</t>
  </si>
  <si>
    <r>
      <t xml:space="preserve">Waste to landfill' should be sourced directly from </t>
    </r>
    <r>
      <rPr>
        <i/>
        <sz val="11"/>
        <color theme="1"/>
        <rFont val="Calibri"/>
        <family val="2"/>
        <scheme val="minor"/>
      </rPr>
      <t>Envizi</t>
    </r>
    <r>
      <rPr>
        <sz val="11"/>
        <color theme="1"/>
        <rFont val="Calibri"/>
        <family val="2"/>
        <scheme val="minor"/>
      </rPr>
      <t xml:space="preserve"> (possibly still managed by Infrastructure and Operations on spreadsheets).  In the data entry cells below, the total kilograms at each campus should be entered. Data should be rounded to the nearest kg. </t>
    </r>
  </si>
  <si>
    <t>Evidence for verification</t>
  </si>
  <si>
    <t xml:space="preserve">Retain a copy of the spreadsheet and invoices that reflects the figures outlined below. </t>
  </si>
  <si>
    <t>Data</t>
  </si>
  <si>
    <t>General Waste (disposed to landfill)</t>
  </si>
  <si>
    <t>Albury-Wodonga</t>
  </si>
  <si>
    <t>Beechworth</t>
  </si>
  <si>
    <t>Bendigo</t>
  </si>
  <si>
    <t>Melbourne</t>
  </si>
  <si>
    <t>City</t>
  </si>
  <si>
    <t>Mildura</t>
  </si>
  <si>
    <t>TOTAL</t>
  </si>
  <si>
    <t>Solid Prescribed Industrial Waste (treated and disposed)</t>
  </si>
  <si>
    <t>Liquid Prescribed Industrial Waste (treated and disposed)</t>
  </si>
  <si>
    <t>Mixed Prescribed Industrial Waste (treated and disposed)</t>
  </si>
  <si>
    <t>Solid Prescribed Industrial Waste (reused/recycled)</t>
  </si>
  <si>
    <t>Liquid Prescribed Industrial Waste (reused/recycled)</t>
  </si>
  <si>
    <t>Recycling, Reuse and Recovery</t>
  </si>
  <si>
    <t>EN22 - Total weight of waste by type and disposal method.</t>
  </si>
  <si>
    <t xml:space="preserve">Recycling, Reuse and Recovery' is defined as the total weight of materials in kilograms that are collected by recycling and waste recovery contractors. Reuse amount are defined as the number of items collected for reuse. </t>
  </si>
  <si>
    <r>
      <t xml:space="preserve">Recycling, Reuse and Recovery data should be sourced directly from </t>
    </r>
    <r>
      <rPr>
        <i/>
        <sz val="11"/>
        <color theme="1"/>
        <rFont val="Calibri"/>
        <family val="2"/>
        <scheme val="minor"/>
      </rPr>
      <t>Envizi</t>
    </r>
    <r>
      <rPr>
        <sz val="11"/>
        <color theme="1"/>
        <rFont val="Calibri"/>
        <family val="2"/>
        <scheme val="minor"/>
      </rPr>
      <t xml:space="preserve"> in addition to reports and invoices obtained directly from recycling and recovery contractors. As of 2012, density factors are applied to data using Sustainability Victoria guidelines (2011 data was updated too).
In the data entry cells below, the total kg recycled for each campus should be entered. </t>
    </r>
  </si>
  <si>
    <t xml:space="preserve">Retain a copy of the Energy Database, recycling contractor reports and invoices that reflects the figures outlined below. </t>
  </si>
  <si>
    <t># items</t>
  </si>
  <si>
    <t>kg</t>
  </si>
  <si>
    <t>Co-mingled recycling (kg sub total)</t>
  </si>
  <si>
    <t>E-waste - recycled and recovered (kg subtotal)</t>
  </si>
  <si>
    <t>Fluorescent Globes - recycled and recovered (kg subtotal)</t>
  </si>
  <si>
    <t>Toner cartridges - recycled (kg sub total)</t>
  </si>
  <si>
    <t>Mobile phones - recycled and recovered (kg sub total)</t>
  </si>
  <si>
    <t>TOTAL (kg)</t>
  </si>
  <si>
    <t>Furniture - reused (# items sub total)</t>
  </si>
  <si>
    <t>TOTAL (# items)</t>
  </si>
  <si>
    <t>Water use</t>
  </si>
  <si>
    <t>Kilolitres (kL)</t>
  </si>
  <si>
    <t>EN8 – Total water withdrawal by source
EN9 - Water sources significantly affected by withdrawal of water.</t>
  </si>
  <si>
    <t xml:space="preserve">Water consumption is the total amount of water withdrawn from any water source, either through municipal water supplies, surface water (e.g. Melbourne campus moat water use) and rainwater.  Water consumption is reported in kilolitres (kL). </t>
  </si>
  <si>
    <r>
      <t xml:space="preserve">Water use' data should be sourced directly from </t>
    </r>
    <r>
      <rPr>
        <i/>
        <sz val="11"/>
        <color theme="1"/>
        <rFont val="Calibri"/>
        <family val="2"/>
        <scheme val="minor"/>
      </rPr>
      <t>Envizi</t>
    </r>
    <r>
      <rPr>
        <sz val="11"/>
        <color theme="1"/>
        <rFont val="Calibri"/>
        <family val="2"/>
        <scheme val="minor"/>
      </rPr>
      <t xml:space="preserve"> (and other sources) managed by Infrastructure and Operations. 
In the data entry cells below, the total municipal water, surface water and rainwater use for each campus should be entered. The data should include the sum of all accounts for that particular campus. If invoices for the calendar have not been received, data should be extrapolated within </t>
    </r>
    <r>
      <rPr>
        <i/>
        <sz val="11"/>
        <color theme="1"/>
        <rFont val="Calibri"/>
        <family val="2"/>
        <scheme val="minor"/>
      </rPr>
      <t>Envizi</t>
    </r>
    <r>
      <rPr>
        <sz val="11"/>
        <color theme="1"/>
        <rFont val="Calibri"/>
        <family val="2"/>
        <scheme val="minor"/>
      </rPr>
      <t xml:space="preserve"> (as per greenhouse and energy data). Data should be rounded to the nearest kilolitre.  
Within the Narrative section below, water saving initiatives and the savings achieve can be sourced from the most recent Environmental and Energy Reduction Plan (EREP). </t>
    </r>
  </si>
  <si>
    <r>
      <t xml:space="preserve">Retain a copy of the </t>
    </r>
    <r>
      <rPr>
        <i/>
        <sz val="11"/>
        <color indexed="8"/>
        <rFont val="Calibri"/>
        <family val="2"/>
      </rPr>
      <t xml:space="preserve">EREP report </t>
    </r>
    <r>
      <rPr>
        <sz val="11"/>
        <color indexed="8"/>
        <rFont val="Calibri"/>
        <family val="2"/>
      </rPr>
      <t xml:space="preserve">and </t>
    </r>
    <r>
      <rPr>
        <i/>
        <sz val="11"/>
        <color indexed="8"/>
        <rFont val="Calibri"/>
        <family val="2"/>
      </rPr>
      <t>Envizi</t>
    </r>
    <r>
      <rPr>
        <sz val="11"/>
        <color indexed="8"/>
        <rFont val="Calibri"/>
        <family val="2"/>
      </rPr>
      <t xml:space="preserve"> screenshots</t>
    </r>
    <r>
      <rPr>
        <i/>
        <sz val="11"/>
        <color indexed="8"/>
        <rFont val="Calibri"/>
        <family val="2"/>
      </rPr>
      <t xml:space="preserve"> </t>
    </r>
    <r>
      <rPr>
        <sz val="11"/>
        <color theme="1"/>
        <rFont val="Calibri"/>
        <family val="2"/>
        <scheme val="minor"/>
      </rPr>
      <t xml:space="preserve">that reflects the figures outlined below. </t>
    </r>
  </si>
  <si>
    <t>Data (kilolitres)</t>
  </si>
  <si>
    <t>Municipal water (total)</t>
  </si>
  <si>
    <t xml:space="preserve">   • Albury-Wodonga</t>
  </si>
  <si>
    <t xml:space="preserve">   • Beechworth</t>
  </si>
  <si>
    <t xml:space="preserve">   • Bendigo</t>
  </si>
  <si>
    <t xml:space="preserve">   • Melbourne</t>
  </si>
  <si>
    <t xml:space="preserve">   • City</t>
  </si>
  <si>
    <t xml:space="preserve">   • Mildura</t>
  </si>
  <si>
    <t>N/A</t>
  </si>
  <si>
    <t xml:space="preserve">   • Shepparton</t>
  </si>
  <si>
    <t>Groundwater (total)</t>
  </si>
  <si>
    <t>Surface water - moat (total)</t>
  </si>
  <si>
    <t>Rainwater (total)</t>
  </si>
  <si>
    <t>Wastewater re-use (total)</t>
  </si>
  <si>
    <t>Water Discharge</t>
  </si>
  <si>
    <t>Water discharge</t>
  </si>
  <si>
    <t>EN21 - Total water discharge by quality and destination.</t>
  </si>
  <si>
    <t xml:space="preserve">'Water discharge' is the total amount and quality of water discharged by the University via the sewage system.  Water discharge is reported in kilolitres (kL). </t>
  </si>
  <si>
    <r>
      <t xml:space="preserve">Water discharge' data is not measured exactly, it is calculated as 90% of the potable mains water supplied to each campus (as charged by water retailers). The water value should be sourced directly from </t>
    </r>
    <r>
      <rPr>
        <i/>
        <sz val="11"/>
        <rFont val="Calibri"/>
        <family val="2"/>
        <scheme val="minor"/>
      </rPr>
      <t xml:space="preserve">Envizi </t>
    </r>
    <r>
      <rPr>
        <sz val="11"/>
        <rFont val="Calibri"/>
        <family val="2"/>
        <scheme val="minor"/>
      </rPr>
      <t xml:space="preserve">managed by Infrastructure and Operations (including all water accounts for each campus). If invoices for the calendar have not been received, data should be extrapolated within CarbonSystems. Data should be rounded to the nearest kilolitre.  Within the Narrative section below, water discharge saving initiatives and the savings achieve can be sourced from the latest Environmental and Energy Reduction Plan (EREP). </t>
    </r>
  </si>
  <si>
    <r>
      <t xml:space="preserve">Retain a copy of </t>
    </r>
    <r>
      <rPr>
        <i/>
        <sz val="11"/>
        <color theme="1"/>
        <rFont val="Calibri"/>
        <family val="2"/>
        <scheme val="minor"/>
      </rPr>
      <t>Envizi</t>
    </r>
    <r>
      <rPr>
        <sz val="11"/>
        <color theme="1"/>
        <rFont val="Calibri"/>
        <family val="2"/>
        <scheme val="minor"/>
      </rPr>
      <t xml:space="preserve"> screenshots and EREP document that reflects the figures outlined below. </t>
    </r>
  </si>
  <si>
    <t>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</si>
</sst>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_-;\-* #,##0_-;_-* &quot;-&quot;??_-;_-@_-"/>
    <numFmt numFmtId="165" formatCode="_-* #,##0.0_-;\-* #,##0.0_-;_-* &quot;-&quot;??_-;_-@_-"/>
    <numFmt numFmtId="166" formatCode="#,##0_ ;\-#,##0\ "/>
    <numFmt numFmtId="167" formatCode="#,##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Helvetica"/>
      <family val="2"/>
    </font>
    <font>
      <b/>
      <sz val="11"/>
      <name val="Calibri"/>
      <family val="2"/>
      <scheme val="minor"/>
    </font>
    <font>
      <sz val="11"/>
      <name val="Calibri"/>
      <family val="2"/>
      <scheme val="minor"/>
    </font>
    <font>
      <i/>
      <sz val="11"/>
      <color theme="1"/>
      <name val="Calibri"/>
      <family val="2"/>
      <scheme val="minor"/>
    </font>
    <font>
      <sz val="11"/>
      <color theme="0" tint="-0.499984740745262"/>
      <name val="Calibri"/>
      <family val="2"/>
      <scheme val="minor"/>
    </font>
    <font>
      <i/>
      <sz val="11"/>
      <color indexed="8"/>
      <name val="Calibri"/>
      <family val="2"/>
    </font>
    <font>
      <sz val="11"/>
      <color indexed="8"/>
      <name val="Calibri"/>
      <family val="2"/>
    </font>
    <font>
      <i/>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20">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5" fillId="3" borderId="6" xfId="0" applyFont="1" applyFill="1" applyBorder="1"/>
    <xf numFmtId="0" fontId="0" fillId="2" borderId="7" xfId="0" applyFill="1" applyBorder="1"/>
    <xf numFmtId="0" fontId="0" fillId="2" borderId="8" xfId="0" applyFill="1" applyBorder="1"/>
    <xf numFmtId="0" fontId="0" fillId="2" borderId="9" xfId="0" applyFill="1" applyBorder="1"/>
    <xf numFmtId="0" fontId="3" fillId="3" borderId="11" xfId="0" applyFont="1" applyFill="1" applyBorder="1"/>
    <xf numFmtId="0" fontId="0" fillId="2" borderId="12" xfId="0" applyFill="1" applyBorder="1"/>
    <xf numFmtId="0" fontId="0" fillId="2" borderId="13" xfId="0" applyFill="1" applyBorder="1"/>
    <xf numFmtId="0" fontId="3" fillId="3" borderId="10" xfId="0" applyFont="1" applyFill="1" applyBorder="1"/>
    <xf numFmtId="0" fontId="0" fillId="2" borderId="10" xfId="0" applyFill="1" applyBorder="1"/>
    <xf numFmtId="0" fontId="5" fillId="3" borderId="10" xfId="0" applyFont="1" applyFill="1" applyBorder="1"/>
    <xf numFmtId="0" fontId="3" fillId="3" borderId="14" xfId="0" applyFont="1" applyFill="1" applyBorder="1" applyAlignment="1">
      <alignment horizontal="left" vertical="top"/>
    </xf>
    <xf numFmtId="0" fontId="3" fillId="3" borderId="14" xfId="0" applyFont="1" applyFill="1" applyBorder="1"/>
    <xf numFmtId="0" fontId="3" fillId="3" borderId="9" xfId="0" applyFont="1" applyFill="1" applyBorder="1"/>
    <xf numFmtId="0" fontId="3" fillId="3" borderId="19" xfId="0" applyFont="1" applyFill="1" applyBorder="1"/>
    <xf numFmtId="0" fontId="3" fillId="3" borderId="20" xfId="0" applyFont="1" applyFill="1" applyBorder="1"/>
    <xf numFmtId="0" fontId="3" fillId="3" borderId="21" xfId="0" applyFont="1" applyFill="1" applyBorder="1"/>
    <xf numFmtId="0" fontId="0" fillId="2" borderId="22" xfId="0" applyFill="1" applyBorder="1"/>
    <xf numFmtId="164" fontId="8" fillId="0" borderId="6" xfId="1" applyNumberFormat="1" applyFont="1" applyFill="1" applyBorder="1" applyAlignment="1">
      <alignment horizontal="right"/>
    </xf>
    <xf numFmtId="165" fontId="1" fillId="2" borderId="23" xfId="1" applyNumberFormat="1" applyFont="1" applyFill="1" applyBorder="1" applyProtection="1">
      <protection locked="0"/>
    </xf>
    <xf numFmtId="165" fontId="1" fillId="0" borderId="6" xfId="1" applyNumberFormat="1" applyFont="1" applyFill="1" applyBorder="1" applyProtection="1">
      <protection locked="0"/>
    </xf>
    <xf numFmtId="164" fontId="1" fillId="0" borderId="6" xfId="1" applyNumberFormat="1" applyFont="1" applyFill="1" applyBorder="1" applyAlignment="1">
      <alignment horizontal="right"/>
    </xf>
    <xf numFmtId="165" fontId="6" fillId="2" borderId="23" xfId="1" applyNumberFormat="1" applyFont="1" applyFill="1" applyBorder="1" applyProtection="1">
      <protection locked="0"/>
    </xf>
    <xf numFmtId="0" fontId="3" fillId="2" borderId="24" xfId="0" applyFont="1" applyFill="1" applyBorder="1"/>
    <xf numFmtId="164" fontId="3" fillId="2" borderId="25" xfId="1" applyNumberFormat="1" applyFont="1" applyFill="1" applyBorder="1"/>
    <xf numFmtId="164" fontId="3" fillId="2" borderId="26" xfId="1" applyNumberFormat="1" applyFont="1" applyFill="1" applyBorder="1"/>
    <xf numFmtId="0" fontId="3" fillId="3" borderId="22" xfId="0" applyFont="1" applyFill="1" applyBorder="1"/>
    <xf numFmtId="0" fontId="3" fillId="3" borderId="6" xfId="0" applyFont="1" applyFill="1" applyBorder="1"/>
    <xf numFmtId="0" fontId="3" fillId="3" borderId="23" xfId="0" applyFont="1" applyFill="1" applyBorder="1"/>
    <xf numFmtId="164" fontId="8" fillId="3" borderId="6" xfId="1" applyNumberFormat="1" applyFont="1" applyFill="1" applyBorder="1" applyAlignment="1">
      <alignment horizontal="right"/>
    </xf>
    <xf numFmtId="165" fontId="1" fillId="3" borderId="6" xfId="1" applyNumberFormat="1" applyFont="1" applyFill="1" applyBorder="1" applyProtection="1">
      <protection locked="0"/>
    </xf>
    <xf numFmtId="165" fontId="1" fillId="3" borderId="23" xfId="1" applyNumberFormat="1" applyFont="1" applyFill="1" applyBorder="1" applyProtection="1">
      <protection locked="0"/>
    </xf>
    <xf numFmtId="164" fontId="8" fillId="3" borderId="20" xfId="1" applyNumberFormat="1" applyFont="1" applyFill="1" applyBorder="1" applyAlignment="1">
      <alignment horizontal="right"/>
    </xf>
    <xf numFmtId="165" fontId="1" fillId="3" borderId="20" xfId="1" applyNumberFormat="1" applyFont="1" applyFill="1" applyBorder="1" applyProtection="1">
      <protection locked="0"/>
    </xf>
    <xf numFmtId="165" fontId="1" fillId="3" borderId="21" xfId="1" applyNumberFormat="1" applyFont="1" applyFill="1" applyBorder="1" applyProtection="1">
      <protection locked="0"/>
    </xf>
    <xf numFmtId="0" fontId="0" fillId="2" borderId="28" xfId="0" applyFill="1" applyBorder="1"/>
    <xf numFmtId="0" fontId="3" fillId="2" borderId="29" xfId="0" applyFont="1" applyFill="1" applyBorder="1"/>
    <xf numFmtId="164" fontId="1" fillId="2" borderId="29" xfId="1" applyNumberFormat="1" applyFont="1" applyFill="1" applyBorder="1"/>
    <xf numFmtId="165" fontId="3" fillId="2" borderId="29" xfId="1" applyNumberFormat="1" applyFont="1" applyFill="1" applyBorder="1"/>
    <xf numFmtId="0" fontId="0" fillId="2" borderId="29" xfId="0" applyFill="1" applyBorder="1"/>
    <xf numFmtId="0" fontId="0" fillId="2" borderId="30" xfId="0" applyFill="1" applyBorder="1"/>
    <xf numFmtId="0" fontId="3" fillId="3" borderId="31" xfId="0" applyFont="1" applyFill="1" applyBorder="1"/>
    <xf numFmtId="0" fontId="3" fillId="3" borderId="33" xfId="0" applyFont="1" applyFill="1" applyBorder="1" applyAlignment="1">
      <alignment horizontal="right" wrapText="1"/>
    </xf>
    <xf numFmtId="0" fontId="3" fillId="3" borderId="34" xfId="0" applyFont="1" applyFill="1" applyBorder="1" applyAlignment="1">
      <alignment horizontal="right" wrapText="1"/>
    </xf>
    <xf numFmtId="0" fontId="3" fillId="3" borderId="35" xfId="0" applyFont="1" applyFill="1" applyBorder="1"/>
    <xf numFmtId="0" fontId="3" fillId="3" borderId="19" xfId="0" applyFont="1" applyFill="1" applyBorder="1" applyAlignment="1">
      <alignment horizontal="right" wrapText="1"/>
    </xf>
    <xf numFmtId="164" fontId="3" fillId="3" borderId="36" xfId="1" applyNumberFormat="1" applyFont="1" applyFill="1" applyBorder="1" applyAlignment="1">
      <alignment horizontal="right" wrapText="1"/>
    </xf>
    <xf numFmtId="164" fontId="3" fillId="3" borderId="19" xfId="0" applyNumberFormat="1" applyFont="1" applyFill="1" applyBorder="1" applyAlignment="1">
      <alignment horizontal="right" wrapText="1"/>
    </xf>
    <xf numFmtId="0" fontId="0" fillId="2" borderId="37" xfId="0" applyFill="1" applyBorder="1"/>
    <xf numFmtId="0" fontId="3" fillId="3" borderId="22" xfId="0" applyFont="1" applyFill="1" applyBorder="1" applyAlignment="1">
      <alignment horizontal="right" wrapText="1"/>
    </xf>
    <xf numFmtId="0" fontId="8" fillId="0" borderId="23" xfId="0" applyFont="1" applyFill="1" applyBorder="1" applyAlignment="1">
      <alignment horizontal="right"/>
    </xf>
    <xf numFmtId="164" fontId="1" fillId="2" borderId="8" xfId="1" applyNumberFormat="1" applyFont="1" applyFill="1" applyBorder="1" applyProtection="1">
      <protection locked="0"/>
    </xf>
    <xf numFmtId="164" fontId="3" fillId="3" borderId="22" xfId="0" applyNumberFormat="1" applyFont="1" applyFill="1" applyBorder="1" applyAlignment="1">
      <alignment horizontal="right" wrapText="1"/>
    </xf>
    <xf numFmtId="164" fontId="0" fillId="2" borderId="8" xfId="1" applyNumberFormat="1" applyFont="1" applyFill="1" applyBorder="1" applyProtection="1">
      <protection locked="0"/>
    </xf>
    <xf numFmtId="164" fontId="1" fillId="0" borderId="8" xfId="1" applyNumberFormat="1" applyFont="1" applyFill="1" applyBorder="1" applyProtection="1">
      <protection locked="0"/>
    </xf>
    <xf numFmtId="0" fontId="2" fillId="2" borderId="0" xfId="0" applyFont="1" applyFill="1"/>
    <xf numFmtId="0" fontId="0" fillId="3" borderId="22" xfId="0" applyFill="1" applyBorder="1" applyAlignment="1">
      <alignment horizontal="right"/>
    </xf>
    <xf numFmtId="164" fontId="1" fillId="0" borderId="23" xfId="1" applyNumberFormat="1" applyFont="1" applyFill="1" applyBorder="1" applyAlignment="1">
      <alignment horizontal="right"/>
    </xf>
    <xf numFmtId="0" fontId="0" fillId="3" borderId="4" xfId="0" applyFill="1" applyBorder="1"/>
    <xf numFmtId="164" fontId="0" fillId="3" borderId="22" xfId="0" applyNumberFormat="1" applyFill="1" applyBorder="1" applyAlignment="1">
      <alignment horizontal="right"/>
    </xf>
    <xf numFmtId="0" fontId="0" fillId="2" borderId="38" xfId="0" applyFill="1" applyBorder="1"/>
    <xf numFmtId="0" fontId="3" fillId="3" borderId="24" xfId="0" applyFont="1" applyFill="1" applyBorder="1" applyAlignment="1">
      <alignment horizontal="right" wrapText="1"/>
    </xf>
    <xf numFmtId="0" fontId="8" fillId="0" borderId="26" xfId="0" applyFont="1" applyFill="1" applyBorder="1" applyAlignment="1">
      <alignment horizontal="right"/>
    </xf>
    <xf numFmtId="164" fontId="1" fillId="0" borderId="9" xfId="1" applyNumberFormat="1" applyFont="1" applyFill="1" applyBorder="1" applyProtection="1">
      <protection locked="0"/>
    </xf>
    <xf numFmtId="164" fontId="3" fillId="3" borderId="24" xfId="0" applyNumberFormat="1" applyFont="1" applyFill="1" applyBorder="1" applyAlignment="1">
      <alignment horizontal="right" wrapText="1"/>
    </xf>
    <xf numFmtId="164" fontId="1" fillId="2" borderId="9" xfId="1" applyNumberFormat="1" applyFont="1" applyFill="1" applyBorder="1" applyProtection="1">
      <protection locked="0"/>
    </xf>
    <xf numFmtId="164" fontId="3" fillId="2" borderId="23" xfId="1" applyNumberFormat="1" applyFont="1" applyFill="1" applyBorder="1" applyAlignment="1">
      <alignment horizontal="right" wrapText="1"/>
    </xf>
    <xf numFmtId="164" fontId="0" fillId="0" borderId="23" xfId="1" applyNumberFormat="1" applyFont="1" applyFill="1" applyBorder="1" applyProtection="1">
      <protection locked="0"/>
    </xf>
    <xf numFmtId="164" fontId="0" fillId="2" borderId="23" xfId="1" applyNumberFormat="1" applyFont="1" applyFill="1" applyBorder="1" applyProtection="1">
      <protection locked="0"/>
    </xf>
    <xf numFmtId="164" fontId="3" fillId="2" borderId="26" xfId="1" applyNumberFormat="1" applyFont="1" applyFill="1" applyBorder="1" applyAlignment="1">
      <alignment horizontal="right" wrapText="1"/>
    </xf>
    <xf numFmtId="0" fontId="3" fillId="3" borderId="35" xfId="0" applyFont="1" applyFill="1" applyBorder="1" applyAlignment="1">
      <alignment wrapText="1"/>
    </xf>
    <xf numFmtId="164" fontId="3" fillId="2" borderId="23" xfId="0" applyNumberFormat="1" applyFont="1" applyFill="1" applyBorder="1" applyAlignment="1">
      <alignment horizontal="right" wrapText="1"/>
    </xf>
    <xf numFmtId="164" fontId="0" fillId="2" borderId="23" xfId="0" applyNumberFormat="1" applyFont="1" applyFill="1" applyBorder="1" applyAlignment="1">
      <alignment horizontal="right" wrapText="1"/>
    </xf>
    <xf numFmtId="0" fontId="0" fillId="0" borderId="23" xfId="0" applyFill="1" applyBorder="1" applyAlignment="1">
      <alignment horizontal="right"/>
    </xf>
    <xf numFmtId="164" fontId="0" fillId="0" borderId="23" xfId="0" applyNumberFormat="1" applyFill="1" applyBorder="1" applyProtection="1">
      <protection locked="0"/>
    </xf>
    <xf numFmtId="164" fontId="0" fillId="2" borderId="23" xfId="0" applyNumberFormat="1" applyFill="1" applyBorder="1" applyProtection="1">
      <protection locked="0"/>
    </xf>
    <xf numFmtId="164" fontId="3" fillId="2" borderId="26" xfId="0" applyNumberFormat="1" applyFont="1" applyFill="1" applyBorder="1" applyAlignment="1">
      <alignment horizontal="right" wrapText="1"/>
    </xf>
    <xf numFmtId="43" fontId="3" fillId="3" borderId="36" xfId="1" applyFont="1" applyFill="1" applyBorder="1" applyAlignment="1">
      <alignment horizontal="right" wrapText="1"/>
    </xf>
    <xf numFmtId="164" fontId="3" fillId="3" borderId="21" xfId="1" applyNumberFormat="1" applyFont="1" applyFill="1" applyBorder="1" applyAlignment="1">
      <alignment horizontal="right" wrapText="1"/>
    </xf>
    <xf numFmtId="164" fontId="3" fillId="3" borderId="36" xfId="0" applyNumberFormat="1" applyFont="1" applyFill="1" applyBorder="1" applyAlignment="1">
      <alignment horizontal="right" wrapText="1"/>
    </xf>
    <xf numFmtId="0" fontId="8" fillId="0" borderId="22" xfId="0" applyFont="1" applyFill="1" applyBorder="1" applyAlignment="1">
      <alignment horizontal="right"/>
    </xf>
    <xf numFmtId="0" fontId="0" fillId="3" borderId="5" xfId="0" applyFill="1" applyBorder="1"/>
    <xf numFmtId="0" fontId="0" fillId="3" borderId="23" xfId="0" applyFont="1" applyFill="1" applyBorder="1" applyAlignment="1">
      <alignment horizontal="right" wrapText="1"/>
    </xf>
    <xf numFmtId="164" fontId="1" fillId="0" borderId="39" xfId="1" applyNumberFormat="1" applyFont="1" applyFill="1" applyBorder="1" applyProtection="1">
      <protection locked="0"/>
    </xf>
    <xf numFmtId="164" fontId="0" fillId="4" borderId="23" xfId="0" applyNumberFormat="1" applyFill="1" applyBorder="1" applyAlignment="1">
      <alignment horizontal="right"/>
    </xf>
    <xf numFmtId="0" fontId="3" fillId="2" borderId="22" xfId="0" applyFont="1" applyFill="1" applyBorder="1" applyAlignment="1">
      <alignment horizontal="right" wrapText="1"/>
    </xf>
    <xf numFmtId="164" fontId="0" fillId="3" borderId="23" xfId="0" applyNumberFormat="1" applyFill="1" applyBorder="1" applyAlignment="1">
      <alignment horizontal="right"/>
    </xf>
    <xf numFmtId="0" fontId="3" fillId="3" borderId="40" xfId="0" applyFont="1" applyFill="1" applyBorder="1" applyAlignment="1">
      <alignment horizontal="right" wrapText="1"/>
    </xf>
    <xf numFmtId="164" fontId="1" fillId="0" borderId="22" xfId="1" applyNumberFormat="1" applyFont="1" applyFill="1" applyBorder="1" applyAlignment="1">
      <alignment horizontal="right"/>
    </xf>
    <xf numFmtId="164" fontId="1" fillId="3" borderId="23" xfId="1" applyNumberFormat="1" applyFont="1" applyFill="1" applyBorder="1" applyAlignment="1">
      <alignment horizontal="right" wrapText="1"/>
    </xf>
    <xf numFmtId="0" fontId="0" fillId="0" borderId="22" xfId="0" applyFill="1" applyBorder="1" applyAlignment="1" applyProtection="1">
      <alignment horizontal="right"/>
      <protection locked="0"/>
    </xf>
    <xf numFmtId="0" fontId="0" fillId="2" borderId="22" xfId="0" applyFill="1" applyBorder="1" applyAlignment="1" applyProtection="1">
      <alignment horizontal="right"/>
      <protection locked="0"/>
    </xf>
    <xf numFmtId="0" fontId="8" fillId="0" borderId="24" xfId="0" applyFont="1" applyFill="1" applyBorder="1" applyAlignment="1">
      <alignment horizontal="right"/>
    </xf>
    <xf numFmtId="0" fontId="3" fillId="3" borderId="41" xfId="0" applyFont="1" applyFill="1" applyBorder="1" applyAlignment="1">
      <alignment horizontal="right" wrapText="1"/>
    </xf>
    <xf numFmtId="0" fontId="0" fillId="3" borderId="26" xfId="0" applyFont="1" applyFill="1" applyBorder="1" applyAlignment="1">
      <alignment horizontal="right" wrapText="1"/>
    </xf>
    <xf numFmtId="164" fontId="1" fillId="0" borderId="24" xfId="1" applyNumberFormat="1" applyFont="1" applyFill="1" applyBorder="1" applyProtection="1">
      <protection locked="0"/>
    </xf>
    <xf numFmtId="164" fontId="0" fillId="4" borderId="26" xfId="0" applyNumberFormat="1" applyFill="1" applyBorder="1" applyAlignment="1">
      <alignment horizontal="right"/>
    </xf>
    <xf numFmtId="0" fontId="3" fillId="2" borderId="24" xfId="0" applyFont="1" applyFill="1" applyBorder="1" applyAlignment="1">
      <alignment horizontal="right" wrapText="1"/>
    </xf>
    <xf numFmtId="164" fontId="0" fillId="3" borderId="26" xfId="0" applyNumberFormat="1" applyFill="1" applyBorder="1" applyAlignment="1">
      <alignment horizontal="right"/>
    </xf>
    <xf numFmtId="0" fontId="3" fillId="3" borderId="42" xfId="0" applyFont="1" applyFill="1" applyBorder="1" applyAlignment="1">
      <alignment wrapText="1"/>
    </xf>
    <xf numFmtId="0" fontId="3" fillId="3" borderId="43" xfId="0" applyFont="1" applyFill="1" applyBorder="1" applyAlignment="1">
      <alignment horizontal="right" wrapText="1"/>
    </xf>
    <xf numFmtId="1" fontId="3" fillId="3" borderId="44" xfId="0" applyNumberFormat="1" applyFont="1" applyFill="1" applyBorder="1" applyAlignment="1">
      <alignment horizontal="right" wrapText="1"/>
    </xf>
    <xf numFmtId="43" fontId="3" fillId="3" borderId="44" xfId="0" applyNumberFormat="1" applyFont="1" applyFill="1" applyBorder="1" applyAlignment="1">
      <alignment horizontal="right" wrapText="1"/>
    </xf>
    <xf numFmtId="0" fontId="3" fillId="3" borderId="23" xfId="0" applyFont="1" applyFill="1" applyBorder="1" applyAlignment="1">
      <alignment horizontal="right" wrapText="1"/>
    </xf>
    <xf numFmtId="43" fontId="1" fillId="3" borderId="23" xfId="1" applyFont="1" applyFill="1" applyBorder="1" applyAlignment="1">
      <alignment horizontal="right"/>
    </xf>
    <xf numFmtId="0" fontId="0" fillId="0" borderId="22" xfId="0" applyFill="1" applyBorder="1" applyAlignment="1">
      <alignment horizontal="right"/>
    </xf>
    <xf numFmtId="1" fontId="0" fillId="3" borderId="23" xfId="0" applyNumberFormat="1" applyFill="1" applyBorder="1" applyAlignment="1">
      <alignment horizontal="right"/>
    </xf>
    <xf numFmtId="0" fontId="0" fillId="2" borderId="45" xfId="0" applyFill="1" applyBorder="1"/>
    <xf numFmtId="0" fontId="8" fillId="0" borderId="39" xfId="0" applyFont="1" applyFill="1" applyBorder="1" applyAlignment="1">
      <alignment horizontal="right"/>
    </xf>
    <xf numFmtId="0" fontId="3" fillId="3" borderId="46" xfId="0" applyFont="1" applyFill="1" applyBorder="1" applyAlignment="1">
      <alignment horizontal="right" wrapText="1"/>
    </xf>
    <xf numFmtId="43" fontId="1" fillId="3" borderId="46" xfId="1" applyFont="1" applyFill="1" applyBorder="1" applyAlignment="1">
      <alignment horizontal="right"/>
    </xf>
    <xf numFmtId="0" fontId="3" fillId="2" borderId="39" xfId="0" applyFont="1" applyFill="1" applyBorder="1" applyAlignment="1">
      <alignment horizontal="right" wrapText="1"/>
    </xf>
    <xf numFmtId="0" fontId="3" fillId="5" borderId="31" xfId="0" applyFont="1" applyFill="1" applyBorder="1"/>
    <xf numFmtId="0" fontId="3" fillId="5" borderId="33" xfId="0" applyFont="1" applyFill="1" applyBorder="1" applyAlignment="1">
      <alignment horizontal="right" wrapText="1"/>
    </xf>
    <xf numFmtId="164" fontId="3" fillId="5" borderId="47" xfId="0" applyNumberFormat="1" applyFont="1" applyFill="1" applyBorder="1" applyAlignment="1">
      <alignment horizontal="right" wrapText="1"/>
    </xf>
    <xf numFmtId="0" fontId="0" fillId="0" borderId="22" xfId="0" applyFont="1" applyFill="1" applyBorder="1" applyAlignment="1">
      <alignment horizontal="right" wrapText="1"/>
    </xf>
    <xf numFmtId="0" fontId="0" fillId="2" borderId="22" xfId="0" applyFont="1" applyFill="1" applyBorder="1" applyAlignment="1">
      <alignment horizontal="right" wrapText="1"/>
    </xf>
    <xf numFmtId="0" fontId="0" fillId="0" borderId="22" xfId="0" applyFont="1" applyFill="1" applyBorder="1" applyAlignment="1" applyProtection="1">
      <alignment horizontal="right"/>
      <protection locked="0"/>
    </xf>
    <xf numFmtId="0" fontId="0" fillId="2" borderId="22" xfId="0" applyFont="1" applyFill="1" applyBorder="1" applyAlignment="1" applyProtection="1">
      <alignment horizontal="right"/>
      <protection locked="0"/>
    </xf>
    <xf numFmtId="0" fontId="0" fillId="0" borderId="39" xfId="0" applyFont="1" applyFill="1" applyBorder="1" applyAlignment="1">
      <alignment horizontal="right" wrapText="1"/>
    </xf>
    <xf numFmtId="0" fontId="0" fillId="2" borderId="39" xfId="0" applyFont="1" applyFill="1" applyBorder="1" applyAlignment="1">
      <alignment horizontal="right" wrapText="1"/>
    </xf>
    <xf numFmtId="164" fontId="3" fillId="5" borderId="33" xfId="1" applyNumberFormat="1" applyFont="1" applyFill="1" applyBorder="1" applyAlignment="1">
      <alignment horizontal="right" wrapText="1"/>
    </xf>
    <xf numFmtId="0" fontId="5" fillId="3" borderId="10" xfId="0" applyFont="1" applyFill="1" applyBorder="1" applyAlignment="1">
      <alignment vertical="top"/>
    </xf>
    <xf numFmtId="0" fontId="0" fillId="3" borderId="15" xfId="0" applyFill="1" applyBorder="1"/>
    <xf numFmtId="0" fontId="0" fillId="3" borderId="18" xfId="0" applyFill="1" applyBorder="1"/>
    <xf numFmtId="0" fontId="3" fillId="3" borderId="8" xfId="0" applyFont="1" applyFill="1" applyBorder="1"/>
    <xf numFmtId="0" fontId="3" fillId="2" borderId="6" xfId="0" applyFont="1" applyFill="1" applyBorder="1"/>
    <xf numFmtId="164" fontId="3" fillId="2" borderId="6" xfId="1" applyNumberFormat="1" applyFont="1" applyFill="1" applyBorder="1"/>
    <xf numFmtId="164" fontId="3" fillId="0" borderId="6" xfId="1" applyNumberFormat="1" applyFont="1" applyFill="1" applyBorder="1" applyProtection="1">
      <protection locked="0"/>
    </xf>
    <xf numFmtId="164" fontId="3" fillId="2" borderId="8" xfId="1" applyNumberFormat="1" applyFont="1" applyFill="1" applyBorder="1" applyProtection="1">
      <protection locked="0"/>
    </xf>
    <xf numFmtId="165" fontId="3" fillId="2" borderId="8" xfId="1" applyNumberFormat="1" applyFont="1" applyFill="1" applyBorder="1" applyProtection="1">
      <protection locked="0"/>
    </xf>
    <xf numFmtId="165" fontId="3" fillId="2" borderId="0" xfId="1" applyNumberFormat="1" applyFont="1" applyFill="1" applyBorder="1" applyProtection="1">
      <protection locked="0"/>
    </xf>
    <xf numFmtId="164" fontId="1" fillId="2" borderId="6" xfId="1" applyNumberFormat="1" applyFont="1" applyFill="1" applyBorder="1"/>
    <xf numFmtId="164" fontId="1" fillId="2" borderId="6" xfId="1" applyNumberFormat="1" applyFont="1" applyFill="1" applyBorder="1" applyProtection="1">
      <protection locked="0"/>
    </xf>
    <xf numFmtId="165" fontId="1" fillId="2" borderId="8" xfId="1" applyNumberFormat="1" applyFont="1" applyFill="1" applyBorder="1" applyProtection="1">
      <protection locked="0"/>
    </xf>
    <xf numFmtId="165" fontId="1" fillId="2" borderId="0" xfId="1" applyNumberFormat="1" applyFont="1" applyFill="1" applyBorder="1" applyProtection="1">
      <protection locked="0"/>
    </xf>
    <xf numFmtId="165" fontId="0" fillId="2" borderId="0" xfId="1" applyNumberFormat="1" applyFont="1" applyFill="1" applyBorder="1" applyProtection="1">
      <protection locked="0"/>
    </xf>
    <xf numFmtId="0" fontId="2" fillId="2" borderId="0" xfId="0" applyFont="1" applyFill="1" applyBorder="1"/>
    <xf numFmtId="164" fontId="6" fillId="0" borderId="8" xfId="1" applyNumberFormat="1" applyFont="1" applyFill="1" applyBorder="1" applyProtection="1">
      <protection locked="0"/>
    </xf>
    <xf numFmtId="165" fontId="6" fillId="2" borderId="8" xfId="1" applyNumberFormat="1" applyFont="1" applyFill="1" applyBorder="1" applyProtection="1">
      <protection locked="0"/>
    </xf>
    <xf numFmtId="164" fontId="8" fillId="2" borderId="6" xfId="1" applyNumberFormat="1" applyFont="1" applyFill="1" applyBorder="1" applyAlignment="1">
      <alignment horizontal="right"/>
    </xf>
    <xf numFmtId="164" fontId="1" fillId="2" borderId="6" xfId="1" applyNumberFormat="1" applyFont="1" applyFill="1" applyBorder="1" applyAlignment="1" applyProtection="1">
      <alignment horizontal="right" wrapText="1"/>
      <protection locked="0"/>
    </xf>
    <xf numFmtId="164" fontId="8" fillId="2" borderId="6" xfId="1" applyNumberFormat="1" applyFont="1" applyFill="1" applyBorder="1" applyAlignment="1" applyProtection="1">
      <alignment horizontal="right"/>
      <protection locked="0"/>
    </xf>
    <xf numFmtId="0" fontId="0" fillId="2" borderId="6" xfId="0" applyFill="1" applyBorder="1"/>
    <xf numFmtId="164" fontId="3" fillId="2" borderId="6" xfId="0" applyNumberFormat="1" applyFont="1" applyFill="1" applyBorder="1"/>
    <xf numFmtId="0" fontId="3" fillId="3" borderId="6" xfId="0" applyFont="1" applyFill="1" applyBorder="1" applyAlignment="1">
      <alignment horizontal="left" vertical="top"/>
    </xf>
    <xf numFmtId="0" fontId="0" fillId="2" borderId="11" xfId="0" applyFill="1" applyBorder="1"/>
    <xf numFmtId="0" fontId="0" fillId="2" borderId="27" xfId="0" applyFill="1" applyBorder="1"/>
    <xf numFmtId="0" fontId="0" fillId="2" borderId="16" xfId="0" applyFill="1" applyBorder="1"/>
    <xf numFmtId="165" fontId="6" fillId="2" borderId="6" xfId="1" applyNumberFormat="1" applyFont="1" applyFill="1" applyBorder="1" applyProtection="1">
      <protection locked="0"/>
    </xf>
    <xf numFmtId="166" fontId="0" fillId="2" borderId="6" xfId="2" applyNumberFormat="1" applyFont="1" applyFill="1" applyBorder="1"/>
    <xf numFmtId="165" fontId="1" fillId="2" borderId="6" xfId="1" applyNumberFormat="1" applyFont="1" applyFill="1" applyBorder="1" applyProtection="1">
      <protection locked="0"/>
    </xf>
    <xf numFmtId="164" fontId="1" fillId="2" borderId="8" xfId="1" applyNumberFormat="1" applyFont="1" applyFill="1" applyBorder="1" applyProtection="1">
      <protection locked="0"/>
    </xf>
    <xf numFmtId="164" fontId="3" fillId="2" borderId="23" xfId="1" applyNumberFormat="1" applyFont="1" applyFill="1" applyBorder="1" applyAlignment="1">
      <alignment horizontal="right" wrapText="1"/>
    </xf>
    <xf numFmtId="164" fontId="0" fillId="2" borderId="23" xfId="1" applyNumberFormat="1" applyFont="1" applyFill="1" applyBorder="1" applyProtection="1">
      <protection locked="0"/>
    </xf>
    <xf numFmtId="164" fontId="3" fillId="2" borderId="26" xfId="1" applyNumberFormat="1" applyFont="1" applyFill="1" applyBorder="1" applyAlignment="1">
      <alignment horizontal="right" wrapText="1"/>
    </xf>
    <xf numFmtId="164" fontId="3" fillId="3" borderId="21" xfId="1" applyNumberFormat="1" applyFont="1" applyFill="1" applyBorder="1" applyAlignment="1">
      <alignment horizontal="right" wrapText="1"/>
    </xf>
    <xf numFmtId="164" fontId="3" fillId="2" borderId="23" xfId="0" applyNumberFormat="1" applyFont="1" applyFill="1" applyBorder="1" applyAlignment="1">
      <alignment horizontal="right" wrapText="1"/>
    </xf>
    <xf numFmtId="164" fontId="0" fillId="2" borderId="23" xfId="0" applyNumberFormat="1" applyFill="1" applyBorder="1" applyProtection="1">
      <protection locked="0"/>
    </xf>
    <xf numFmtId="164" fontId="3" fillId="2" borderId="26" xfId="0" applyNumberFormat="1" applyFont="1" applyFill="1" applyBorder="1" applyAlignment="1">
      <alignment horizontal="right" wrapText="1"/>
    </xf>
    <xf numFmtId="0" fontId="3" fillId="2" borderId="22" xfId="0" applyFont="1" applyFill="1" applyBorder="1" applyAlignment="1">
      <alignment horizontal="right" wrapText="1"/>
    </xf>
    <xf numFmtId="0" fontId="0" fillId="2" borderId="22" xfId="0" applyFill="1" applyBorder="1" applyAlignment="1" applyProtection="1">
      <alignment horizontal="right"/>
      <protection locked="0"/>
    </xf>
    <xf numFmtId="0" fontId="3" fillId="2" borderId="24" xfId="0" applyFont="1" applyFill="1" applyBorder="1" applyAlignment="1">
      <alignment horizontal="right" wrapText="1"/>
    </xf>
    <xf numFmtId="0" fontId="3" fillId="2" borderId="39" xfId="0" applyFont="1" applyFill="1" applyBorder="1" applyAlignment="1">
      <alignment horizontal="right" wrapText="1"/>
    </xf>
    <xf numFmtId="0" fontId="0" fillId="2" borderId="0" xfId="0" applyFill="1" applyBorder="1"/>
    <xf numFmtId="0" fontId="5" fillId="3" borderId="10" xfId="0" applyFont="1" applyFill="1" applyBorder="1"/>
    <xf numFmtId="0" fontId="0" fillId="2" borderId="0" xfId="0" applyFill="1" applyBorder="1" applyAlignment="1"/>
    <xf numFmtId="0" fontId="0" fillId="2" borderId="22" xfId="0" applyFont="1" applyFill="1" applyBorder="1" applyAlignment="1">
      <alignment horizontal="right" wrapText="1"/>
    </xf>
    <xf numFmtId="0" fontId="0" fillId="2" borderId="22" xfId="0" applyFont="1" applyFill="1" applyBorder="1" applyAlignment="1" applyProtection="1">
      <alignment horizontal="right"/>
      <protection locked="0"/>
    </xf>
    <xf numFmtId="0" fontId="0" fillId="2" borderId="39" xfId="0" applyFont="1" applyFill="1" applyBorder="1" applyAlignment="1">
      <alignment horizontal="right" wrapText="1"/>
    </xf>
    <xf numFmtId="0" fontId="0" fillId="2" borderId="0" xfId="0" applyFill="1"/>
    <xf numFmtId="0" fontId="0" fillId="2" borderId="5" xfId="0" applyFill="1" applyBorder="1"/>
    <xf numFmtId="0" fontId="0" fillId="2" borderId="4" xfId="0" applyFill="1" applyBorder="1"/>
    <xf numFmtId="0" fontId="0" fillId="3" borderId="15" xfId="0" applyFill="1" applyBorder="1"/>
    <xf numFmtId="0" fontId="0" fillId="2" borderId="0" xfId="0" applyFill="1" applyBorder="1" applyAlignment="1"/>
    <xf numFmtId="164" fontId="1" fillId="2" borderId="6" xfId="1" applyNumberFormat="1" applyFont="1" applyFill="1" applyBorder="1" applyProtection="1">
      <protection locked="0"/>
    </xf>
    <xf numFmtId="165" fontId="3" fillId="2" borderId="8" xfId="1" applyNumberFormat="1" applyFont="1" applyFill="1" applyBorder="1" applyProtection="1">
      <protection locked="0"/>
    </xf>
    <xf numFmtId="164" fontId="8" fillId="2" borderId="6" xfId="1" applyNumberFormat="1" applyFont="1" applyFill="1" applyBorder="1" applyAlignment="1" applyProtection="1">
      <alignment horizontal="right"/>
      <protection locked="0"/>
    </xf>
    <xf numFmtId="3" fontId="1" fillId="2" borderId="8" xfId="1" applyNumberFormat="1" applyFont="1" applyFill="1" applyBorder="1" applyProtection="1">
      <protection locked="0"/>
    </xf>
    <xf numFmtId="3" fontId="6" fillId="2" borderId="8" xfId="1" applyNumberFormat="1" applyFont="1" applyFill="1" applyBorder="1" applyProtection="1">
      <protection locked="0"/>
    </xf>
    <xf numFmtId="0" fontId="3" fillId="3" borderId="14" xfId="0" applyFont="1" applyFill="1" applyBorder="1" applyAlignment="1">
      <alignment horizontal="left" vertical="top"/>
    </xf>
    <xf numFmtId="0" fontId="3" fillId="3" borderId="18" xfId="0" applyFont="1" applyFill="1" applyBorder="1" applyAlignment="1">
      <alignment horizontal="left" vertical="top"/>
    </xf>
    <xf numFmtId="0" fontId="0" fillId="2" borderId="6" xfId="0" applyFill="1" applyBorder="1" applyAlignment="1">
      <alignment horizontal="left" vertical="top"/>
    </xf>
    <xf numFmtId="0" fontId="0" fillId="2" borderId="6" xfId="0" applyFill="1" applyBorder="1" applyAlignment="1">
      <alignment horizontal="left"/>
    </xf>
    <xf numFmtId="0" fontId="0" fillId="2" borderId="6" xfId="0" applyFill="1" applyBorder="1" applyAlignment="1">
      <alignment horizontal="left" wrapText="1"/>
    </xf>
    <xf numFmtId="0" fontId="0" fillId="2" borderId="6" xfId="0" quotePrefix="1" applyFill="1" applyBorder="1" applyAlignment="1">
      <alignment horizontal="left" vertical="top" wrapText="1"/>
    </xf>
    <xf numFmtId="0" fontId="0" fillId="2" borderId="6" xfId="0" applyFill="1" applyBorder="1" applyAlignment="1">
      <alignment horizontal="left" vertical="top" wrapText="1"/>
    </xf>
    <xf numFmtId="0" fontId="3" fillId="3" borderId="15" xfId="0" applyFont="1" applyFill="1" applyBorder="1" applyAlignment="1">
      <alignment horizontal="left" vertical="top"/>
    </xf>
    <xf numFmtId="0" fontId="0" fillId="2" borderId="14" xfId="0" applyFill="1" applyBorder="1" applyAlignment="1">
      <alignment horizontal="left"/>
    </xf>
    <xf numFmtId="0" fontId="3" fillId="3" borderId="6" xfId="0" applyFont="1" applyFill="1" applyBorder="1" applyAlignment="1">
      <alignment horizontal="left" vertical="top"/>
    </xf>
    <xf numFmtId="0" fontId="6" fillId="2" borderId="6" xfId="0" applyFont="1" applyFill="1" applyBorder="1" applyAlignment="1">
      <alignment horizontal="left" vertical="top" wrapText="1"/>
    </xf>
    <xf numFmtId="0" fontId="3" fillId="3" borderId="31" xfId="0" applyFont="1" applyFill="1" applyBorder="1" applyAlignment="1">
      <alignment horizontal="center" wrapText="1"/>
    </xf>
    <xf numFmtId="0" fontId="3" fillId="3" borderId="32" xfId="0" applyFont="1" applyFill="1" applyBorder="1" applyAlignment="1">
      <alignment horizontal="center" wrapText="1"/>
    </xf>
    <xf numFmtId="0" fontId="0" fillId="2" borderId="6" xfId="0" applyFill="1" applyBorder="1" applyAlignment="1">
      <alignment horizontal="center"/>
    </xf>
    <xf numFmtId="0" fontId="0" fillId="2" borderId="14" xfId="0" applyFill="1" applyBorder="1" applyAlignment="1">
      <alignment horizontal="center"/>
    </xf>
    <xf numFmtId="0" fontId="6" fillId="2" borderId="12" xfId="0" quotePrefix="1"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7" xfId="0" applyFont="1" applyFill="1" applyBorder="1" applyAlignment="1">
      <alignment horizontal="left" vertical="top" wrapText="1"/>
    </xf>
    <xf numFmtId="0" fontId="0" fillId="2" borderId="10"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166" fontId="0" fillId="2" borderId="23" xfId="2" applyNumberFormat="1" applyFont="1" applyFill="1" applyBorder="1"/>
    <xf numFmtId="167" fontId="0" fillId="2" borderId="23" xfId="2" applyNumberFormat="1" applyFont="1" applyFill="1" applyBorder="1"/>
    <xf numFmtId="4" fontId="0" fillId="2" borderId="23" xfId="2" applyNumberFormat="1" applyFont="1" applyFill="1" applyBorder="1"/>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9" xfId="0" applyFill="1" applyBorder="1" applyAlignment="1">
      <alignment horizontal="left" vertical="top" wrapText="1"/>
    </xf>
    <xf numFmtId="0" fontId="0" fillId="2" borderId="11" xfId="0" applyFill="1" applyBorder="1" applyAlignment="1">
      <alignment horizontal="left" vertical="top" wrapText="1"/>
    </xf>
    <xf numFmtId="0" fontId="0" fillId="2" borderId="27" xfId="0" applyFill="1" applyBorder="1" applyAlignment="1">
      <alignment horizontal="left" vertical="top" wrapText="1"/>
    </xf>
    <xf numFmtId="0" fontId="0" fillId="2" borderId="48" xfId="0" applyFill="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42333</xdr:colOff>
      <xdr:row>1</xdr:row>
      <xdr:rowOff>126999</xdr:rowOff>
    </xdr:from>
    <xdr:to>
      <xdr:col>9</xdr:col>
      <xdr:colOff>84666</xdr:colOff>
      <xdr:row>3</xdr:row>
      <xdr:rowOff>123530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693583" y="328082"/>
          <a:ext cx="3841750" cy="525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277284</xdr:colOff>
      <xdr:row>1</xdr:row>
      <xdr:rowOff>63500</xdr:rowOff>
    </xdr:from>
    <xdr:to>
      <xdr:col>13</xdr:col>
      <xdr:colOff>245534</xdr:colOff>
      <xdr:row>3</xdr:row>
      <xdr:rowOff>60031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283201" y="264583"/>
          <a:ext cx="3841750" cy="525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116417</xdr:colOff>
      <xdr:row>1</xdr:row>
      <xdr:rowOff>158751</xdr:rowOff>
    </xdr:from>
    <xdr:to>
      <xdr:col>9</xdr:col>
      <xdr:colOff>52917</xdr:colOff>
      <xdr:row>3</xdr:row>
      <xdr:rowOff>155282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0" y="359834"/>
          <a:ext cx="3841750" cy="5256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571500</xdr:colOff>
      <xdr:row>1</xdr:row>
      <xdr:rowOff>52917</xdr:rowOff>
    </xdr:from>
    <xdr:to>
      <xdr:col>15</xdr:col>
      <xdr:colOff>116417</xdr:colOff>
      <xdr:row>3</xdr:row>
      <xdr:rowOff>49448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438900" y="633942"/>
          <a:ext cx="3812117" cy="520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8"/>
  <sheetViews>
    <sheetView tabSelected="1" topLeftCell="A3" zoomScale="90" zoomScaleNormal="90" workbookViewId="0">
      <selection activeCell="I42" sqref="I42"/>
    </sheetView>
  </sheetViews>
  <sheetFormatPr defaultRowHeight="15" x14ac:dyDescent="0.25"/>
  <cols>
    <col min="1" max="1" width="3.7109375" style="1" customWidth="1"/>
    <col min="2" max="2" width="3.42578125" style="1" customWidth="1"/>
    <col min="3" max="3" width="36.5703125" style="1" customWidth="1"/>
    <col min="4" max="7" width="11.140625" style="1" customWidth="1"/>
    <col min="8" max="8" width="12.85546875" style="1" customWidth="1"/>
    <col min="9" max="9" width="10.7109375" style="1" customWidth="1"/>
    <col min="10" max="10" width="3.42578125" style="1" customWidth="1"/>
    <col min="11" max="16384" width="9.140625" style="1"/>
  </cols>
  <sheetData>
    <row r="1" spans="2:10" ht="15.75" thickBot="1" x14ac:dyDescent="0.3"/>
    <row r="2" spans="2:10" ht="26.25" x14ac:dyDescent="0.4">
      <c r="B2" s="2" t="s">
        <v>0</v>
      </c>
      <c r="C2" s="3"/>
      <c r="D2" s="3"/>
      <c r="E2" s="3"/>
      <c r="F2" s="3"/>
      <c r="G2" s="3"/>
      <c r="H2" s="3"/>
      <c r="I2" s="3"/>
      <c r="J2" s="4"/>
    </row>
    <row r="3" spans="2:10" x14ac:dyDescent="0.25">
      <c r="B3" s="5"/>
      <c r="C3" s="6"/>
      <c r="D3" s="6"/>
      <c r="E3" s="6"/>
      <c r="F3" s="6"/>
      <c r="G3" s="6"/>
      <c r="H3" s="6"/>
      <c r="I3" s="6"/>
      <c r="J3" s="7"/>
    </row>
    <row r="4" spans="2:10" x14ac:dyDescent="0.25">
      <c r="B4" s="5"/>
      <c r="C4" s="8" t="s">
        <v>1</v>
      </c>
      <c r="D4" s="150" t="s">
        <v>0</v>
      </c>
      <c r="E4" s="153"/>
      <c r="F4" s="154"/>
      <c r="G4" s="6"/>
      <c r="H4" s="6"/>
      <c r="I4" s="6"/>
      <c r="J4" s="7"/>
    </row>
    <row r="5" spans="2:10" x14ac:dyDescent="0.25">
      <c r="B5" s="5"/>
      <c r="C5" s="8" t="s">
        <v>2</v>
      </c>
      <c r="D5" s="190" t="s">
        <v>3</v>
      </c>
      <c r="E5" s="190"/>
      <c r="F5" s="190"/>
      <c r="G5" s="155"/>
      <c r="H5" s="6"/>
      <c r="I5" s="6"/>
      <c r="J5" s="7"/>
    </row>
    <row r="6" spans="2:10" x14ac:dyDescent="0.25">
      <c r="B6" s="5"/>
      <c r="C6" s="8" t="s">
        <v>4</v>
      </c>
      <c r="D6" s="190" t="s">
        <v>5</v>
      </c>
      <c r="E6" s="190"/>
      <c r="F6" s="190"/>
      <c r="G6" s="153"/>
      <c r="H6" s="154"/>
      <c r="I6" s="6"/>
      <c r="J6" s="7"/>
    </row>
    <row r="7" spans="2:10" x14ac:dyDescent="0.25">
      <c r="B7" s="5"/>
      <c r="C7" s="8" t="s">
        <v>6</v>
      </c>
      <c r="D7" s="12" t="s">
        <v>7</v>
      </c>
      <c r="E7" s="190" t="s">
        <v>8</v>
      </c>
      <c r="F7" s="190"/>
      <c r="G7" s="190"/>
      <c r="H7" s="190"/>
      <c r="I7" s="6"/>
      <c r="J7" s="7"/>
    </row>
    <row r="8" spans="2:10" x14ac:dyDescent="0.25">
      <c r="B8" s="5"/>
      <c r="C8" s="8" t="s">
        <v>9</v>
      </c>
      <c r="D8" s="15" t="s">
        <v>7</v>
      </c>
      <c r="E8" s="190" t="s">
        <v>10</v>
      </c>
      <c r="F8" s="190"/>
      <c r="G8" s="190"/>
      <c r="H8" s="190"/>
      <c r="I8" s="6"/>
      <c r="J8" s="7"/>
    </row>
    <row r="9" spans="2:10" x14ac:dyDescent="0.25">
      <c r="B9" s="5"/>
      <c r="C9" s="6"/>
      <c r="D9" s="6"/>
      <c r="E9" s="6"/>
      <c r="F9" s="6"/>
      <c r="G9" s="6"/>
      <c r="H9" s="6"/>
      <c r="I9" s="6"/>
      <c r="J9" s="7"/>
    </row>
    <row r="10" spans="2:10" ht="63" customHeight="1" x14ac:dyDescent="0.25">
      <c r="B10" s="5"/>
      <c r="C10" s="17" t="s">
        <v>11</v>
      </c>
      <c r="D10" s="191" t="s">
        <v>12</v>
      </c>
      <c r="E10" s="190"/>
      <c r="F10" s="190"/>
      <c r="G10" s="190"/>
      <c r="H10" s="190"/>
      <c r="I10" s="190"/>
      <c r="J10" s="7"/>
    </row>
    <row r="11" spans="2:10" x14ac:dyDescent="0.25">
      <c r="B11" s="5"/>
      <c r="C11" s="18" t="s">
        <v>13</v>
      </c>
      <c r="D11" s="192" t="s">
        <v>14</v>
      </c>
      <c r="E11" s="193"/>
      <c r="F11" s="193"/>
      <c r="G11" s="193"/>
      <c r="H11" s="193"/>
      <c r="I11" s="193"/>
      <c r="J11" s="7"/>
    </row>
    <row r="12" spans="2:10" x14ac:dyDescent="0.25">
      <c r="B12" s="5"/>
      <c r="C12" s="187" t="s">
        <v>15</v>
      </c>
      <c r="D12" s="192" t="s">
        <v>16</v>
      </c>
      <c r="E12" s="193"/>
      <c r="F12" s="193"/>
      <c r="G12" s="193"/>
      <c r="H12" s="193"/>
      <c r="I12" s="193"/>
      <c r="J12" s="7"/>
    </row>
    <row r="13" spans="2:10" x14ac:dyDescent="0.25">
      <c r="B13" s="5"/>
      <c r="C13" s="194"/>
      <c r="D13" s="192"/>
      <c r="E13" s="193"/>
      <c r="F13" s="193"/>
      <c r="G13" s="193"/>
      <c r="H13" s="193"/>
      <c r="I13" s="193"/>
      <c r="J13" s="7"/>
    </row>
    <row r="14" spans="2:10" x14ac:dyDescent="0.25">
      <c r="B14" s="5"/>
      <c r="C14" s="194"/>
      <c r="D14" s="192"/>
      <c r="E14" s="193"/>
      <c r="F14" s="193"/>
      <c r="G14" s="193"/>
      <c r="H14" s="193"/>
      <c r="I14" s="193"/>
      <c r="J14" s="7"/>
    </row>
    <row r="15" spans="2:10" x14ac:dyDescent="0.25">
      <c r="B15" s="5"/>
      <c r="C15" s="194"/>
      <c r="D15" s="193"/>
      <c r="E15" s="193"/>
      <c r="F15" s="193"/>
      <c r="G15" s="193"/>
      <c r="H15" s="193"/>
      <c r="I15" s="193"/>
      <c r="J15" s="7"/>
    </row>
    <row r="16" spans="2:10" x14ac:dyDescent="0.25">
      <c r="B16" s="5"/>
      <c r="C16" s="187" t="s">
        <v>17</v>
      </c>
      <c r="D16" s="214" t="s">
        <v>18</v>
      </c>
      <c r="E16" s="215"/>
      <c r="F16" s="215"/>
      <c r="G16" s="215"/>
      <c r="H16" s="215"/>
      <c r="I16" s="216"/>
      <c r="J16" s="7"/>
    </row>
    <row r="17" spans="2:10" x14ac:dyDescent="0.25">
      <c r="B17" s="5"/>
      <c r="C17" s="188"/>
      <c r="D17" s="217"/>
      <c r="E17" s="218"/>
      <c r="F17" s="218"/>
      <c r="G17" s="218"/>
      <c r="H17" s="218"/>
      <c r="I17" s="219"/>
      <c r="J17" s="7"/>
    </row>
    <row r="18" spans="2:10" x14ac:dyDescent="0.25">
      <c r="B18" s="5"/>
      <c r="C18" s="6"/>
      <c r="D18" s="6"/>
      <c r="E18" s="6"/>
      <c r="F18" s="6"/>
      <c r="G18" s="6"/>
      <c r="H18" s="6"/>
      <c r="I18" s="6"/>
      <c r="J18" s="7"/>
    </row>
    <row r="19" spans="2:10" ht="15.75" thickBot="1" x14ac:dyDescent="0.3">
      <c r="B19" s="5"/>
      <c r="C19" s="19" t="s">
        <v>19</v>
      </c>
      <c r="D19" s="20">
        <v>2009</v>
      </c>
      <c r="E19" s="19">
        <v>2010</v>
      </c>
      <c r="F19" s="19">
        <v>2011</v>
      </c>
      <c r="G19" s="19">
        <v>2012</v>
      </c>
      <c r="H19" s="19">
        <v>2013</v>
      </c>
      <c r="I19" s="6"/>
      <c r="J19" s="7"/>
    </row>
    <row r="20" spans="2:10" ht="15" customHeight="1" x14ac:dyDescent="0.25">
      <c r="B20" s="5"/>
      <c r="C20" s="21" t="s">
        <v>20</v>
      </c>
      <c r="D20" s="22"/>
      <c r="E20" s="22"/>
      <c r="F20" s="22"/>
      <c r="G20" s="22"/>
      <c r="H20" s="23"/>
      <c r="I20" s="6"/>
      <c r="J20" s="7"/>
    </row>
    <row r="21" spans="2:10" ht="15" customHeight="1" x14ac:dyDescent="0.25">
      <c r="B21" s="5"/>
      <c r="C21" s="24" t="s">
        <v>21</v>
      </c>
      <c r="D21" s="25"/>
      <c r="E21" s="25"/>
      <c r="F21" s="158">
        <v>19350</v>
      </c>
      <c r="G21" s="158">
        <v>24300</v>
      </c>
      <c r="H21" s="211" t="s">
        <v>74</v>
      </c>
      <c r="I21" s="6"/>
      <c r="J21" s="7"/>
    </row>
    <row r="22" spans="2:10" x14ac:dyDescent="0.25">
      <c r="B22" s="5"/>
      <c r="C22" s="24" t="s">
        <v>22</v>
      </c>
      <c r="D22" s="25"/>
      <c r="E22" s="25"/>
      <c r="F22" s="158">
        <v>42900</v>
      </c>
      <c r="G22" s="158">
        <v>15750</v>
      </c>
      <c r="H22" s="211" t="s">
        <v>74</v>
      </c>
      <c r="I22" s="6"/>
      <c r="J22" s="7"/>
    </row>
    <row r="23" spans="2:10" x14ac:dyDescent="0.25">
      <c r="B23" s="5"/>
      <c r="C23" s="24" t="s">
        <v>23</v>
      </c>
      <c r="D23" s="25"/>
      <c r="E23" s="25"/>
      <c r="F23" s="27">
        <v>229885</v>
      </c>
      <c r="G23" s="158">
        <v>270284.40000000002</v>
      </c>
      <c r="H23" s="211" t="s">
        <v>74</v>
      </c>
      <c r="I23" s="6"/>
      <c r="J23" s="7"/>
    </row>
    <row r="24" spans="2:10" ht="15" customHeight="1" x14ac:dyDescent="0.25">
      <c r="B24" s="5"/>
      <c r="C24" s="24" t="s">
        <v>24</v>
      </c>
      <c r="D24" s="25"/>
      <c r="E24" s="28">
        <v>715832</v>
      </c>
      <c r="F24" s="27">
        <v>745969</v>
      </c>
      <c r="G24" s="158">
        <f>798939+910</f>
        <v>799849</v>
      </c>
      <c r="H24" s="211">
        <v>807990</v>
      </c>
      <c r="I24" s="6"/>
      <c r="J24" s="7"/>
    </row>
    <row r="25" spans="2:10" x14ac:dyDescent="0.25">
      <c r="B25" s="5"/>
      <c r="C25" s="24" t="s">
        <v>25</v>
      </c>
      <c r="D25" s="25"/>
      <c r="E25" s="27"/>
      <c r="F25" s="27"/>
      <c r="G25" s="158"/>
      <c r="H25" s="26"/>
      <c r="I25" s="6"/>
      <c r="J25" s="7"/>
    </row>
    <row r="26" spans="2:10" x14ac:dyDescent="0.25">
      <c r="B26" s="5"/>
      <c r="C26" s="24" t="s">
        <v>26</v>
      </c>
      <c r="D26" s="25"/>
      <c r="E26" s="27"/>
      <c r="F26" s="27"/>
      <c r="G26" s="156"/>
      <c r="H26" s="29"/>
      <c r="I26" s="6"/>
      <c r="J26" s="7"/>
    </row>
    <row r="27" spans="2:10" ht="15.75" thickBot="1" x14ac:dyDescent="0.3">
      <c r="B27" s="5"/>
      <c r="C27" s="30" t="s">
        <v>27</v>
      </c>
      <c r="D27" s="31">
        <f>SUM(D21:D26)</f>
        <v>0</v>
      </c>
      <c r="E27" s="31">
        <f>SUM(E21:E26)</f>
        <v>715832</v>
      </c>
      <c r="F27" s="31">
        <f>SUM(F21:F26)</f>
        <v>1038104</v>
      </c>
      <c r="G27" s="31">
        <f>SUM(G21:G26)</f>
        <v>1110183.3999999999</v>
      </c>
      <c r="H27" s="32">
        <v>807990</v>
      </c>
      <c r="I27" s="6"/>
      <c r="J27" s="7"/>
    </row>
    <row r="28" spans="2:10" x14ac:dyDescent="0.25">
      <c r="B28" s="5"/>
      <c r="C28" s="21" t="s">
        <v>28</v>
      </c>
      <c r="D28" s="22"/>
      <c r="E28" s="22"/>
      <c r="F28" s="22"/>
      <c r="G28" s="22"/>
      <c r="H28" s="23"/>
      <c r="I28" s="6"/>
      <c r="J28" s="7"/>
    </row>
    <row r="29" spans="2:10" x14ac:dyDescent="0.25">
      <c r="B29" s="5"/>
      <c r="C29" s="24" t="s">
        <v>21</v>
      </c>
      <c r="D29" s="25"/>
      <c r="E29" s="25"/>
      <c r="F29" s="27"/>
      <c r="G29" s="158"/>
      <c r="H29" s="26"/>
      <c r="I29" s="6"/>
      <c r="J29" s="7"/>
    </row>
    <row r="30" spans="2:10" x14ac:dyDescent="0.25">
      <c r="B30" s="5"/>
      <c r="C30" s="24" t="s">
        <v>22</v>
      </c>
      <c r="D30" s="25"/>
      <c r="E30" s="25"/>
      <c r="F30" s="27"/>
      <c r="G30" s="158"/>
      <c r="H30" s="26"/>
      <c r="I30" s="6"/>
      <c r="J30" s="7"/>
    </row>
    <row r="31" spans="2:10" x14ac:dyDescent="0.25">
      <c r="B31" s="5"/>
      <c r="C31" s="24" t="s">
        <v>23</v>
      </c>
      <c r="D31" s="25"/>
      <c r="E31" s="25"/>
      <c r="F31" s="27"/>
      <c r="G31" s="158"/>
      <c r="H31" s="26"/>
      <c r="I31" s="6"/>
      <c r="J31" s="7"/>
    </row>
    <row r="32" spans="2:10" x14ac:dyDescent="0.25">
      <c r="B32" s="5"/>
      <c r="C32" s="24" t="s">
        <v>24</v>
      </c>
      <c r="D32" s="25"/>
      <c r="E32" s="25"/>
      <c r="F32" s="27">
        <v>720925.5</v>
      </c>
      <c r="G32" s="158">
        <v>776394.5</v>
      </c>
      <c r="H32" s="212">
        <v>826642</v>
      </c>
      <c r="I32" s="6"/>
      <c r="J32" s="7"/>
    </row>
    <row r="33" spans="2:10" x14ac:dyDescent="0.25">
      <c r="B33" s="5"/>
      <c r="C33" s="24" t="s">
        <v>25</v>
      </c>
      <c r="D33" s="25"/>
      <c r="E33" s="25"/>
      <c r="F33" s="27">
        <f>0</f>
        <v>0</v>
      </c>
      <c r="G33" s="158"/>
      <c r="H33" s="26"/>
      <c r="I33" s="6"/>
      <c r="J33" s="7"/>
    </row>
    <row r="34" spans="2:10" x14ac:dyDescent="0.25">
      <c r="B34" s="5"/>
      <c r="C34" s="24" t="s">
        <v>26</v>
      </c>
      <c r="D34" s="25"/>
      <c r="E34" s="25"/>
      <c r="F34" s="27"/>
      <c r="G34" s="158"/>
      <c r="H34" s="26"/>
      <c r="I34" s="6"/>
      <c r="J34" s="7"/>
    </row>
    <row r="35" spans="2:10" x14ac:dyDescent="0.25">
      <c r="B35" s="5"/>
      <c r="C35" s="33" t="s">
        <v>29</v>
      </c>
      <c r="D35" s="34"/>
      <c r="E35" s="34"/>
      <c r="F35" s="34"/>
      <c r="G35" s="34"/>
      <c r="H35" s="35"/>
      <c r="I35" s="6"/>
      <c r="J35" s="7"/>
    </row>
    <row r="36" spans="2:10" x14ac:dyDescent="0.25">
      <c r="B36" s="5"/>
      <c r="C36" s="24" t="s">
        <v>21</v>
      </c>
      <c r="D36" s="25"/>
      <c r="E36" s="25"/>
      <c r="F36" s="27"/>
      <c r="G36" s="158"/>
      <c r="H36" s="26"/>
      <c r="I36" s="6"/>
      <c r="J36" s="7"/>
    </row>
    <row r="37" spans="2:10" x14ac:dyDescent="0.25">
      <c r="B37" s="5"/>
      <c r="C37" s="24" t="s">
        <v>22</v>
      </c>
      <c r="D37" s="25"/>
      <c r="E37" s="25"/>
      <c r="F37" s="27"/>
      <c r="G37" s="158"/>
      <c r="H37" s="26"/>
      <c r="I37" s="6"/>
      <c r="J37" s="7"/>
    </row>
    <row r="38" spans="2:10" ht="15" customHeight="1" x14ac:dyDescent="0.25">
      <c r="B38" s="5"/>
      <c r="C38" s="24" t="s">
        <v>23</v>
      </c>
      <c r="D38" s="25"/>
      <c r="E38" s="25"/>
      <c r="F38" s="27">
        <v>12685</v>
      </c>
      <c r="G38" s="158">
        <v>12141</v>
      </c>
      <c r="H38" s="211" t="s">
        <v>74</v>
      </c>
      <c r="I38" s="6"/>
      <c r="J38" s="7"/>
    </row>
    <row r="39" spans="2:10" x14ac:dyDescent="0.25">
      <c r="B39" s="5"/>
      <c r="C39" s="24" t="s">
        <v>24</v>
      </c>
      <c r="D39" s="25"/>
      <c r="E39" s="25"/>
      <c r="F39" s="27">
        <v>1219.2</v>
      </c>
      <c r="G39" s="158">
        <v>67363</v>
      </c>
      <c r="H39" s="213">
        <v>1388</v>
      </c>
      <c r="I39" s="6"/>
      <c r="J39" s="7"/>
    </row>
    <row r="40" spans="2:10" x14ac:dyDescent="0.25">
      <c r="B40" s="5"/>
      <c r="C40" s="24" t="s">
        <v>25</v>
      </c>
      <c r="D40" s="25"/>
      <c r="E40" s="25"/>
      <c r="F40" s="27"/>
      <c r="G40" s="158"/>
      <c r="H40" s="26"/>
      <c r="I40" s="6"/>
      <c r="J40" s="7"/>
    </row>
    <row r="41" spans="2:10" x14ac:dyDescent="0.25">
      <c r="B41" s="5"/>
      <c r="C41" s="24" t="s">
        <v>26</v>
      </c>
      <c r="D41" s="25"/>
      <c r="E41" s="25"/>
      <c r="F41" s="27"/>
      <c r="G41" s="158"/>
      <c r="H41" s="26"/>
      <c r="I41" s="6"/>
      <c r="J41" s="7"/>
    </row>
    <row r="42" spans="2:10" x14ac:dyDescent="0.25">
      <c r="B42" s="5"/>
      <c r="C42" s="33" t="s">
        <v>30</v>
      </c>
      <c r="D42" s="36"/>
      <c r="E42" s="36"/>
      <c r="F42" s="37"/>
      <c r="G42" s="37"/>
      <c r="H42" s="38"/>
      <c r="I42" s="6"/>
      <c r="J42" s="7"/>
    </row>
    <row r="43" spans="2:10" x14ac:dyDescent="0.25">
      <c r="B43" s="5"/>
      <c r="C43" s="24" t="s">
        <v>21</v>
      </c>
      <c r="D43" s="25"/>
      <c r="E43" s="25"/>
      <c r="F43" s="27">
        <f>0</f>
        <v>0</v>
      </c>
      <c r="G43" s="158"/>
      <c r="H43" s="26"/>
      <c r="I43" s="6"/>
      <c r="J43" s="7"/>
    </row>
    <row r="44" spans="2:10" x14ac:dyDescent="0.25">
      <c r="B44" s="5"/>
      <c r="C44" s="24" t="s">
        <v>22</v>
      </c>
      <c r="D44" s="25"/>
      <c r="E44" s="25"/>
      <c r="F44" s="27">
        <f>0</f>
        <v>0</v>
      </c>
      <c r="G44" s="158"/>
      <c r="H44" s="26"/>
      <c r="I44" s="6"/>
      <c r="J44" s="7"/>
    </row>
    <row r="45" spans="2:10" x14ac:dyDescent="0.25">
      <c r="B45" s="5"/>
      <c r="C45" s="24" t="s">
        <v>23</v>
      </c>
      <c r="D45" s="25"/>
      <c r="E45" s="25"/>
      <c r="F45" s="27">
        <f>0</f>
        <v>0</v>
      </c>
      <c r="G45" s="158"/>
      <c r="H45" s="26"/>
      <c r="I45" s="6"/>
      <c r="J45" s="7"/>
    </row>
    <row r="46" spans="2:10" x14ac:dyDescent="0.25">
      <c r="B46" s="5"/>
      <c r="C46" s="24" t="s">
        <v>24</v>
      </c>
      <c r="D46" s="25"/>
      <c r="E46" s="25"/>
      <c r="F46" s="27">
        <v>879.9</v>
      </c>
      <c r="G46" s="158">
        <v>814.7</v>
      </c>
      <c r="H46" s="213">
        <v>0</v>
      </c>
      <c r="I46" s="6"/>
      <c r="J46" s="7"/>
    </row>
    <row r="47" spans="2:10" x14ac:dyDescent="0.25">
      <c r="B47" s="5"/>
      <c r="C47" s="24" t="s">
        <v>25</v>
      </c>
      <c r="D47" s="25"/>
      <c r="E47" s="25"/>
      <c r="F47" s="27">
        <f>0</f>
        <v>0</v>
      </c>
      <c r="G47" s="158"/>
      <c r="H47" s="213"/>
      <c r="I47" s="6"/>
      <c r="J47" s="7"/>
    </row>
    <row r="48" spans="2:10" x14ac:dyDescent="0.25">
      <c r="B48" s="5"/>
      <c r="C48" s="24" t="s">
        <v>26</v>
      </c>
      <c r="D48" s="25"/>
      <c r="E48" s="25"/>
      <c r="F48" s="27">
        <f>0</f>
        <v>0</v>
      </c>
      <c r="G48" s="158"/>
      <c r="H48" s="26"/>
      <c r="I48" s="6"/>
      <c r="J48" s="7"/>
    </row>
    <row r="49" spans="2:12" ht="15.75" thickBot="1" x14ac:dyDescent="0.3">
      <c r="B49" s="5"/>
      <c r="C49" s="30" t="s">
        <v>27</v>
      </c>
      <c r="D49" s="31">
        <f>SUM(D29:D34,D36:D41,D43:D48)</f>
        <v>0</v>
      </c>
      <c r="E49" s="31">
        <f>SUM(E29:E34,E36:E41,E43:E48)</f>
        <v>0</v>
      </c>
      <c r="F49" s="31">
        <f>SUM(F29:F34,F36:F41,F43:F48)</f>
        <v>735709.6</v>
      </c>
      <c r="G49" s="31">
        <f>SUM(G29:G34,G36:G41,G43:G48)</f>
        <v>856713.2</v>
      </c>
      <c r="H49" s="32">
        <v>828030</v>
      </c>
      <c r="I49" s="6"/>
      <c r="J49" s="7"/>
    </row>
    <row r="50" spans="2:12" x14ac:dyDescent="0.25">
      <c r="B50" s="5"/>
      <c r="C50" s="21" t="s">
        <v>31</v>
      </c>
      <c r="D50" s="39"/>
      <c r="E50" s="39"/>
      <c r="F50" s="40"/>
      <c r="G50" s="40"/>
      <c r="H50" s="41"/>
      <c r="I50" s="6"/>
      <c r="J50" s="7"/>
    </row>
    <row r="51" spans="2:12" x14ac:dyDescent="0.25">
      <c r="B51" s="5"/>
      <c r="C51" s="24" t="s">
        <v>21</v>
      </c>
      <c r="D51" s="25"/>
      <c r="E51" s="25"/>
      <c r="F51" s="27"/>
      <c r="G51" s="158"/>
      <c r="H51" s="26"/>
      <c r="I51" s="6"/>
      <c r="J51" s="7"/>
    </row>
    <row r="52" spans="2:12" x14ac:dyDescent="0.25">
      <c r="B52" s="5"/>
      <c r="C52" s="24" t="s">
        <v>22</v>
      </c>
      <c r="D52" s="25"/>
      <c r="E52" s="25"/>
      <c r="F52" s="27"/>
      <c r="G52" s="158"/>
      <c r="H52" s="26"/>
      <c r="I52" s="6"/>
      <c r="J52" s="7"/>
    </row>
    <row r="53" spans="2:12" x14ac:dyDescent="0.25">
      <c r="B53" s="5"/>
      <c r="C53" s="24" t="s">
        <v>23</v>
      </c>
      <c r="D53" s="25"/>
      <c r="E53" s="25"/>
      <c r="F53" s="27"/>
      <c r="G53" s="158"/>
      <c r="H53" s="26"/>
      <c r="I53" s="6"/>
      <c r="J53" s="7"/>
    </row>
    <row r="54" spans="2:12" x14ac:dyDescent="0.25">
      <c r="B54" s="5"/>
      <c r="C54" s="24" t="s">
        <v>24</v>
      </c>
      <c r="D54" s="25"/>
      <c r="E54" s="25"/>
      <c r="F54" s="27">
        <v>4730</v>
      </c>
      <c r="G54" s="158">
        <f>6135+245</f>
        <v>6380</v>
      </c>
      <c r="H54" s="26">
        <v>4502</v>
      </c>
      <c r="I54" s="6"/>
      <c r="J54" s="7"/>
    </row>
    <row r="55" spans="2:12" x14ac:dyDescent="0.25">
      <c r="B55" s="5"/>
      <c r="C55" s="24" t="s">
        <v>25</v>
      </c>
      <c r="D55" s="25"/>
      <c r="E55" s="25"/>
      <c r="F55" s="27"/>
      <c r="G55" s="158"/>
      <c r="H55" s="26"/>
      <c r="I55" s="6"/>
      <c r="J55" s="7"/>
    </row>
    <row r="56" spans="2:12" x14ac:dyDescent="0.25">
      <c r="B56" s="5"/>
      <c r="C56" s="24" t="s">
        <v>26</v>
      </c>
      <c r="D56" s="25"/>
      <c r="E56" s="25"/>
      <c r="F56" s="27"/>
      <c r="G56" s="158"/>
      <c r="H56" s="26"/>
      <c r="I56" s="6"/>
      <c r="J56" s="7"/>
    </row>
    <row r="57" spans="2:12" x14ac:dyDescent="0.25">
      <c r="B57" s="5"/>
      <c r="C57" s="33" t="s">
        <v>32</v>
      </c>
      <c r="D57" s="36"/>
      <c r="E57" s="36"/>
      <c r="F57" s="37"/>
      <c r="G57" s="37"/>
      <c r="H57" s="38"/>
      <c r="I57" s="6"/>
      <c r="J57" s="7"/>
      <c r="K57" s="6"/>
      <c r="L57" s="6"/>
    </row>
    <row r="58" spans="2:12" x14ac:dyDescent="0.25">
      <c r="B58" s="5"/>
      <c r="C58" s="24" t="s">
        <v>21</v>
      </c>
      <c r="D58" s="25"/>
      <c r="E58" s="25"/>
      <c r="F58" s="27"/>
      <c r="G58" s="158"/>
      <c r="H58" s="26"/>
      <c r="I58" s="6"/>
      <c r="J58" s="7"/>
      <c r="K58" s="6"/>
      <c r="L58" s="6"/>
    </row>
    <row r="59" spans="2:12" x14ac:dyDescent="0.25">
      <c r="B59" s="5"/>
      <c r="C59" s="24" t="s">
        <v>22</v>
      </c>
      <c r="D59" s="25"/>
      <c r="E59" s="25"/>
      <c r="F59" s="27"/>
      <c r="G59" s="158"/>
      <c r="H59" s="26"/>
      <c r="I59" s="6"/>
      <c r="J59" s="7"/>
      <c r="K59" s="6"/>
      <c r="L59" s="6"/>
    </row>
    <row r="60" spans="2:12" x14ac:dyDescent="0.25">
      <c r="B60" s="5"/>
      <c r="C60" s="24" t="s">
        <v>23</v>
      </c>
      <c r="D60" s="25"/>
      <c r="E60" s="25"/>
      <c r="F60" s="27"/>
      <c r="G60" s="158"/>
      <c r="H60" s="26"/>
      <c r="I60" s="6"/>
      <c r="J60" s="7"/>
      <c r="K60" s="6"/>
      <c r="L60" s="6"/>
    </row>
    <row r="61" spans="2:12" x14ac:dyDescent="0.25">
      <c r="B61" s="5"/>
      <c r="C61" s="24" t="s">
        <v>24</v>
      </c>
      <c r="D61" s="25"/>
      <c r="E61" s="25"/>
      <c r="F61" s="27">
        <v>2484</v>
      </c>
      <c r="G61" s="158">
        <v>2618.5</v>
      </c>
      <c r="H61" s="26">
        <v>2191</v>
      </c>
      <c r="I61" s="6"/>
      <c r="J61" s="7"/>
      <c r="K61" s="6"/>
      <c r="L61" s="6"/>
    </row>
    <row r="62" spans="2:12" x14ac:dyDescent="0.25">
      <c r="B62" s="5"/>
      <c r="C62" s="24" t="s">
        <v>25</v>
      </c>
      <c r="D62" s="25"/>
      <c r="E62" s="25"/>
      <c r="F62" s="27"/>
      <c r="G62" s="158"/>
      <c r="H62" s="26"/>
      <c r="I62" s="6"/>
      <c r="J62" s="7"/>
      <c r="K62" s="6"/>
      <c r="L62" s="6"/>
    </row>
    <row r="63" spans="2:12" x14ac:dyDescent="0.25">
      <c r="B63" s="5"/>
      <c r="C63" s="24" t="s">
        <v>26</v>
      </c>
      <c r="D63" s="25"/>
      <c r="E63" s="25"/>
      <c r="F63" s="27"/>
      <c r="G63" s="158"/>
      <c r="H63" s="26"/>
      <c r="I63" s="6"/>
      <c r="J63" s="7"/>
      <c r="K63" s="6"/>
      <c r="L63" s="6"/>
    </row>
    <row r="64" spans="2:12" ht="15.75" thickBot="1" x14ac:dyDescent="0.3">
      <c r="B64" s="5"/>
      <c r="C64" s="30" t="s">
        <v>27</v>
      </c>
      <c r="D64" s="31">
        <f>SUM(D51:D56,D58:D63)</f>
        <v>0</v>
      </c>
      <c r="E64" s="31">
        <f>SUM(E51:E56,E58:E63)</f>
        <v>0</v>
      </c>
      <c r="F64" s="31">
        <f>SUM(F51:F56,F58:F63)</f>
        <v>7214</v>
      </c>
      <c r="G64" s="31">
        <f>SUM(G51:G56,G58:G63)</f>
        <v>8998.5</v>
      </c>
      <c r="H64" s="32">
        <f>SUM(H51:H56,H58:H63)</f>
        <v>6693</v>
      </c>
      <c r="I64" s="6"/>
      <c r="J64" s="7"/>
      <c r="K64" s="6"/>
      <c r="L64" s="6"/>
    </row>
    <row r="65" spans="2:12" ht="15.75" thickBot="1" x14ac:dyDescent="0.3">
      <c r="B65" s="42"/>
      <c r="C65" s="43"/>
      <c r="D65" s="44"/>
      <c r="E65" s="44"/>
      <c r="F65" s="44"/>
      <c r="G65" s="44"/>
      <c r="H65" s="45"/>
      <c r="I65" s="46"/>
      <c r="J65" s="47"/>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sheetData>
  <mergeCells count="10">
    <mergeCell ref="D5:F5"/>
    <mergeCell ref="D6:F6"/>
    <mergeCell ref="D11:I11"/>
    <mergeCell ref="C12:C15"/>
    <mergeCell ref="D12:I15"/>
    <mergeCell ref="C16:C17"/>
    <mergeCell ref="D16:I17"/>
    <mergeCell ref="E7:H7"/>
    <mergeCell ref="E8:H8"/>
    <mergeCell ref="D10:I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6"/>
  <sheetViews>
    <sheetView zoomScale="90" zoomScaleNormal="90" workbookViewId="0"/>
  </sheetViews>
  <sheetFormatPr defaultRowHeight="15" x14ac:dyDescent="0.25"/>
  <cols>
    <col min="1" max="1" width="3.7109375" style="1" customWidth="1"/>
    <col min="2" max="2" width="3.42578125" style="1" customWidth="1"/>
    <col min="3" max="3" width="32.7109375" style="1" customWidth="1"/>
    <col min="4" max="4" width="8.28515625" style="1" customWidth="1"/>
    <col min="5" max="5" width="9.28515625" style="1" customWidth="1"/>
    <col min="6" max="6" width="8.28515625" style="1" customWidth="1"/>
    <col min="7" max="7" width="9.28515625" style="1" customWidth="1"/>
    <col min="8" max="8" width="8.28515625" style="1" customWidth="1"/>
    <col min="9" max="11" width="9.28515625" style="1" customWidth="1"/>
    <col min="12" max="12" width="8.28515625" style="1" customWidth="1"/>
    <col min="13" max="13" width="13.42578125" style="1" customWidth="1"/>
    <col min="14" max="14" width="6" style="1" customWidth="1"/>
    <col min="15" max="15" width="3.42578125" style="1" customWidth="1"/>
    <col min="16" max="16384" width="9.140625" style="1"/>
  </cols>
  <sheetData>
    <row r="1" spans="2:15" ht="15.75" thickBot="1" x14ac:dyDescent="0.3"/>
    <row r="2" spans="2:15" ht="26.25" x14ac:dyDescent="0.4">
      <c r="B2" s="2" t="s">
        <v>33</v>
      </c>
      <c r="C2" s="3"/>
      <c r="D2" s="3"/>
      <c r="E2" s="3"/>
      <c r="F2" s="3"/>
      <c r="G2" s="3"/>
      <c r="H2" s="3"/>
      <c r="I2" s="3"/>
      <c r="J2" s="3"/>
      <c r="K2" s="3"/>
      <c r="L2" s="3"/>
      <c r="M2" s="3"/>
      <c r="N2" s="3"/>
      <c r="O2" s="4"/>
    </row>
    <row r="3" spans="2:15" x14ac:dyDescent="0.25">
      <c r="B3" s="5"/>
      <c r="C3" s="6"/>
      <c r="D3" s="6"/>
      <c r="E3" s="6"/>
      <c r="F3" s="6"/>
      <c r="G3" s="6"/>
      <c r="H3" s="6"/>
      <c r="I3" s="6"/>
      <c r="J3" s="6"/>
      <c r="K3" s="6"/>
      <c r="L3" s="6"/>
      <c r="M3" s="6"/>
      <c r="N3" s="6"/>
      <c r="O3" s="7"/>
    </row>
    <row r="4" spans="2:15" x14ac:dyDescent="0.25">
      <c r="B4" s="5"/>
      <c r="C4" s="172" t="s">
        <v>1</v>
      </c>
      <c r="D4" s="190" t="s">
        <v>33</v>
      </c>
      <c r="E4" s="190"/>
      <c r="F4" s="190"/>
      <c r="G4" s="190"/>
      <c r="H4" s="173"/>
      <c r="I4" s="173"/>
      <c r="J4" s="173"/>
      <c r="K4" s="173"/>
      <c r="L4" s="173"/>
      <c r="M4" s="6"/>
      <c r="N4" s="6"/>
      <c r="O4" s="7"/>
    </row>
    <row r="5" spans="2:15" x14ac:dyDescent="0.25">
      <c r="B5" s="5"/>
      <c r="C5" s="172" t="s">
        <v>2</v>
      </c>
      <c r="D5" s="195" t="s">
        <v>3</v>
      </c>
      <c r="E5" s="195"/>
      <c r="F5" s="195"/>
      <c r="G5" s="195"/>
      <c r="H5" s="173"/>
      <c r="I5" s="173"/>
      <c r="J5" s="173"/>
      <c r="K5" s="173"/>
      <c r="L5" s="173"/>
      <c r="M5" s="6"/>
      <c r="N5" s="6"/>
      <c r="O5" s="7"/>
    </row>
    <row r="6" spans="2:15" x14ac:dyDescent="0.25">
      <c r="B6" s="5"/>
      <c r="C6" s="172" t="s">
        <v>4</v>
      </c>
      <c r="D6" s="190" t="s">
        <v>5</v>
      </c>
      <c r="E6" s="195"/>
      <c r="F6" s="195"/>
      <c r="G6" s="195"/>
      <c r="H6" s="181"/>
      <c r="I6" s="181"/>
      <c r="J6" s="181"/>
      <c r="K6" s="181"/>
      <c r="L6" s="181"/>
      <c r="M6" s="6"/>
      <c r="N6" s="6"/>
      <c r="O6" s="7"/>
    </row>
    <row r="7" spans="2:15" x14ac:dyDescent="0.25">
      <c r="B7" s="5"/>
      <c r="C7" s="8" t="s">
        <v>6</v>
      </c>
      <c r="D7" s="12" t="s">
        <v>7</v>
      </c>
      <c r="E7" s="190" t="s">
        <v>8</v>
      </c>
      <c r="F7" s="190"/>
      <c r="G7" s="190"/>
      <c r="H7" s="190"/>
      <c r="I7" s="190"/>
      <c r="J7" s="190"/>
      <c r="K7" s="190"/>
      <c r="L7" s="6"/>
      <c r="M7" s="6"/>
      <c r="O7" s="7"/>
    </row>
    <row r="8" spans="2:15" x14ac:dyDescent="0.25">
      <c r="B8" s="5"/>
      <c r="C8" s="8" t="s">
        <v>9</v>
      </c>
      <c r="D8" s="15" t="s">
        <v>7</v>
      </c>
      <c r="E8" s="190" t="s">
        <v>10</v>
      </c>
      <c r="F8" s="190"/>
      <c r="G8" s="190"/>
      <c r="H8" s="190"/>
      <c r="I8" s="190"/>
      <c r="J8" s="190"/>
      <c r="K8" s="190"/>
      <c r="L8" s="6"/>
      <c r="M8" s="6"/>
      <c r="O8" s="7"/>
    </row>
    <row r="9" spans="2:15" x14ac:dyDescent="0.25">
      <c r="B9" s="5"/>
      <c r="C9" s="6"/>
      <c r="D9" s="6"/>
      <c r="E9" s="6"/>
      <c r="F9" s="6"/>
      <c r="G9" s="6"/>
      <c r="H9" s="6"/>
      <c r="I9" s="6"/>
      <c r="J9" s="6"/>
      <c r="K9" s="6"/>
      <c r="L9" s="6"/>
      <c r="M9" s="6"/>
      <c r="N9" s="6"/>
      <c r="O9" s="7"/>
    </row>
    <row r="10" spans="2:15" x14ac:dyDescent="0.25">
      <c r="B10" s="5"/>
      <c r="C10" s="17" t="s">
        <v>11</v>
      </c>
      <c r="D10" s="190" t="s">
        <v>34</v>
      </c>
      <c r="E10" s="190"/>
      <c r="F10" s="190"/>
      <c r="G10" s="190"/>
      <c r="H10" s="190"/>
      <c r="I10" s="190"/>
      <c r="J10" s="190"/>
      <c r="K10" s="190"/>
      <c r="L10" s="190"/>
      <c r="M10" s="190"/>
      <c r="N10" s="190"/>
      <c r="O10" s="7"/>
    </row>
    <row r="11" spans="2:15" ht="15" customHeight="1" x14ac:dyDescent="0.25">
      <c r="B11" s="5"/>
      <c r="C11" s="196" t="s">
        <v>13</v>
      </c>
      <c r="D11" s="192" t="s">
        <v>35</v>
      </c>
      <c r="E11" s="192"/>
      <c r="F11" s="192"/>
      <c r="G11" s="192"/>
      <c r="H11" s="192"/>
      <c r="I11" s="192"/>
      <c r="J11" s="192"/>
      <c r="K11" s="192"/>
      <c r="L11" s="192"/>
      <c r="M11" s="192"/>
      <c r="N11" s="192"/>
      <c r="O11" s="7"/>
    </row>
    <row r="12" spans="2:15" x14ac:dyDescent="0.25">
      <c r="B12" s="5"/>
      <c r="C12" s="196"/>
      <c r="D12" s="192"/>
      <c r="E12" s="192"/>
      <c r="F12" s="192"/>
      <c r="G12" s="192"/>
      <c r="H12" s="192"/>
      <c r="I12" s="192"/>
      <c r="J12" s="192"/>
      <c r="K12" s="192"/>
      <c r="L12" s="192"/>
      <c r="M12" s="192"/>
      <c r="N12" s="192"/>
      <c r="O12" s="7"/>
    </row>
    <row r="13" spans="2:15" x14ac:dyDescent="0.25">
      <c r="B13" s="5"/>
      <c r="C13" s="6"/>
      <c r="D13" s="6"/>
      <c r="E13" s="6"/>
      <c r="F13" s="6"/>
      <c r="G13" s="6"/>
      <c r="H13" s="6"/>
      <c r="I13" s="6"/>
      <c r="J13" s="6"/>
      <c r="K13" s="6"/>
      <c r="L13" s="6"/>
      <c r="M13" s="6"/>
      <c r="N13" s="6"/>
      <c r="O13" s="7"/>
    </row>
    <row r="14" spans="2:15" ht="15" customHeight="1" x14ac:dyDescent="0.25">
      <c r="B14" s="5"/>
      <c r="C14" s="187" t="s">
        <v>15</v>
      </c>
      <c r="D14" s="193" t="s">
        <v>36</v>
      </c>
      <c r="E14" s="193"/>
      <c r="F14" s="193"/>
      <c r="G14" s="193"/>
      <c r="H14" s="193"/>
      <c r="I14" s="193"/>
      <c r="J14" s="193"/>
      <c r="K14" s="193"/>
      <c r="L14" s="193"/>
      <c r="M14" s="193"/>
      <c r="N14" s="193"/>
      <c r="O14" s="7"/>
    </row>
    <row r="15" spans="2:15" x14ac:dyDescent="0.25">
      <c r="B15" s="5"/>
      <c r="C15" s="194"/>
      <c r="D15" s="193"/>
      <c r="E15" s="193"/>
      <c r="F15" s="193"/>
      <c r="G15" s="193"/>
      <c r="H15" s="193"/>
      <c r="I15" s="193"/>
      <c r="J15" s="193"/>
      <c r="K15" s="193"/>
      <c r="L15" s="193"/>
      <c r="M15" s="193"/>
      <c r="N15" s="193"/>
      <c r="O15" s="7"/>
    </row>
    <row r="16" spans="2:15" x14ac:dyDescent="0.25">
      <c r="B16" s="5"/>
      <c r="C16" s="194"/>
      <c r="D16" s="193"/>
      <c r="E16" s="193"/>
      <c r="F16" s="193"/>
      <c r="G16" s="193"/>
      <c r="H16" s="193"/>
      <c r="I16" s="193"/>
      <c r="J16" s="193"/>
      <c r="K16" s="193"/>
      <c r="L16" s="193"/>
      <c r="M16" s="193"/>
      <c r="N16" s="193"/>
      <c r="O16" s="7"/>
    </row>
    <row r="17" spans="2:17" x14ac:dyDescent="0.25">
      <c r="B17" s="5"/>
      <c r="C17" s="187" t="s">
        <v>17</v>
      </c>
      <c r="D17" s="197" t="s">
        <v>37</v>
      </c>
      <c r="E17" s="197"/>
      <c r="F17" s="197"/>
      <c r="G17" s="197"/>
      <c r="H17" s="197"/>
      <c r="I17" s="197"/>
      <c r="J17" s="197"/>
      <c r="K17" s="197"/>
      <c r="L17" s="197"/>
      <c r="M17" s="197"/>
      <c r="N17" s="197"/>
      <c r="O17" s="7"/>
    </row>
    <row r="18" spans="2:17" x14ac:dyDescent="0.25">
      <c r="B18" s="5"/>
      <c r="C18" s="188"/>
      <c r="D18" s="197"/>
      <c r="E18" s="197"/>
      <c r="F18" s="197"/>
      <c r="G18" s="197"/>
      <c r="H18" s="197"/>
      <c r="I18" s="197"/>
      <c r="J18" s="197"/>
      <c r="K18" s="197"/>
      <c r="L18" s="197"/>
      <c r="M18" s="197"/>
      <c r="N18" s="197"/>
      <c r="O18" s="7"/>
    </row>
    <row r="19" spans="2:17" ht="15.75" thickBot="1" x14ac:dyDescent="0.3">
      <c r="B19" s="5"/>
      <c r="C19" s="6"/>
      <c r="D19" s="6"/>
      <c r="E19" s="6"/>
      <c r="F19" s="6"/>
      <c r="G19" s="6"/>
      <c r="H19" s="6"/>
      <c r="I19" s="6"/>
      <c r="J19" s="6"/>
      <c r="K19" s="6"/>
      <c r="L19" s="6"/>
      <c r="M19" s="6"/>
      <c r="N19" s="6"/>
      <c r="O19" s="7"/>
    </row>
    <row r="20" spans="2:17" ht="15.75" thickBot="1" x14ac:dyDescent="0.3">
      <c r="B20" s="5"/>
      <c r="C20" s="6"/>
      <c r="D20" s="198">
        <v>2009</v>
      </c>
      <c r="E20" s="199"/>
      <c r="F20" s="198">
        <v>2010</v>
      </c>
      <c r="G20" s="199"/>
      <c r="H20" s="198">
        <v>2011</v>
      </c>
      <c r="I20" s="199"/>
      <c r="J20" s="198">
        <v>2012</v>
      </c>
      <c r="K20" s="199"/>
      <c r="L20" s="198">
        <v>2013</v>
      </c>
      <c r="M20" s="199"/>
      <c r="N20" s="6"/>
      <c r="O20" s="7"/>
    </row>
    <row r="21" spans="2:17" ht="15.75" thickBot="1" x14ac:dyDescent="0.3">
      <c r="B21" s="5"/>
      <c r="C21" s="48" t="s">
        <v>19</v>
      </c>
      <c r="D21" s="49" t="s">
        <v>38</v>
      </c>
      <c r="E21" s="50" t="s">
        <v>39</v>
      </c>
      <c r="F21" s="49" t="s">
        <v>38</v>
      </c>
      <c r="G21" s="50" t="s">
        <v>39</v>
      </c>
      <c r="H21" s="49" t="s">
        <v>38</v>
      </c>
      <c r="I21" s="50" t="s">
        <v>39</v>
      </c>
      <c r="J21" s="49" t="s">
        <v>38</v>
      </c>
      <c r="K21" s="50" t="s">
        <v>39</v>
      </c>
      <c r="L21" s="49" t="s">
        <v>38</v>
      </c>
      <c r="M21" s="50" t="s">
        <v>39</v>
      </c>
      <c r="N21" s="6"/>
      <c r="O21" s="7"/>
    </row>
    <row r="22" spans="2:17" ht="15" customHeight="1" x14ac:dyDescent="0.25">
      <c r="B22" s="5"/>
      <c r="C22" s="51" t="s">
        <v>40</v>
      </c>
      <c r="D22" s="52"/>
      <c r="E22" s="53">
        <f>SUM(E23:E28)</f>
        <v>184465.99999999997</v>
      </c>
      <c r="F22" s="52"/>
      <c r="G22" s="53">
        <f>SUM(G23:G28)</f>
        <v>278893</v>
      </c>
      <c r="H22" s="52"/>
      <c r="I22" s="53">
        <f>SUM(I23:I28)</f>
        <v>259898</v>
      </c>
      <c r="J22" s="54"/>
      <c r="K22" s="53">
        <f>SUM(K23:K28)</f>
        <v>284260.34000000003</v>
      </c>
      <c r="L22" s="54"/>
      <c r="M22" s="53">
        <f>SUM(M23:M28)</f>
        <v>194382</v>
      </c>
      <c r="N22" s="6"/>
      <c r="O22" s="7"/>
    </row>
    <row r="23" spans="2:17" x14ac:dyDescent="0.25">
      <c r="B23" s="5"/>
      <c r="C23" s="55" t="s">
        <v>21</v>
      </c>
      <c r="D23" s="56"/>
      <c r="E23" s="57"/>
      <c r="F23" s="56"/>
      <c r="G23" s="57"/>
      <c r="H23" s="56"/>
      <c r="I23" s="58">
        <v>7341</v>
      </c>
      <c r="J23" s="59"/>
      <c r="K23" s="60">
        <v>14331.84</v>
      </c>
      <c r="L23" s="59"/>
      <c r="M23" s="157" t="s">
        <v>74</v>
      </c>
      <c r="N23" s="6"/>
      <c r="O23" s="7"/>
    </row>
    <row r="24" spans="2:17" x14ac:dyDescent="0.25">
      <c r="B24" s="5"/>
      <c r="C24" s="55" t="s">
        <v>22</v>
      </c>
      <c r="D24" s="56"/>
      <c r="E24" s="57"/>
      <c r="F24" s="56"/>
      <c r="G24" s="57"/>
      <c r="H24" s="56"/>
      <c r="I24" s="58">
        <v>284</v>
      </c>
      <c r="J24" s="59"/>
      <c r="K24" s="58">
        <v>94.5</v>
      </c>
      <c r="L24" s="59"/>
      <c r="M24" s="157" t="s">
        <v>74</v>
      </c>
      <c r="N24" s="6"/>
      <c r="O24" s="7"/>
    </row>
    <row r="25" spans="2:17" x14ac:dyDescent="0.25">
      <c r="B25" s="5"/>
      <c r="C25" s="55" t="s">
        <v>23</v>
      </c>
      <c r="D25" s="56"/>
      <c r="E25" s="57"/>
      <c r="F25" s="56"/>
      <c r="G25" s="57"/>
      <c r="H25" s="56"/>
      <c r="I25" s="61">
        <v>3413</v>
      </c>
      <c r="J25" s="59"/>
      <c r="K25" s="58">
        <v>8661</v>
      </c>
      <c r="L25" s="59"/>
      <c r="M25" s="157" t="s">
        <v>74</v>
      </c>
      <c r="N25" s="6"/>
      <c r="O25" s="7"/>
      <c r="Q25" s="62"/>
    </row>
    <row r="26" spans="2:17" x14ac:dyDescent="0.25">
      <c r="B26" s="5"/>
      <c r="C26" s="55" t="s">
        <v>24</v>
      </c>
      <c r="D26" s="63"/>
      <c r="E26" s="64">
        <v>184465.99999999997</v>
      </c>
      <c r="F26" s="65"/>
      <c r="G26" s="64">
        <v>278893</v>
      </c>
      <c r="H26" s="63"/>
      <c r="I26" s="61">
        <v>248860</v>
      </c>
      <c r="J26" s="66"/>
      <c r="K26" s="58">
        <v>260933</v>
      </c>
      <c r="L26" s="66"/>
      <c r="M26" s="159">
        <v>194382</v>
      </c>
      <c r="N26" s="6"/>
      <c r="O26" s="7"/>
    </row>
    <row r="27" spans="2:17" x14ac:dyDescent="0.25">
      <c r="B27" s="5"/>
      <c r="C27" s="55" t="s">
        <v>25</v>
      </c>
      <c r="D27" s="56"/>
      <c r="E27" s="57"/>
      <c r="F27" s="56"/>
      <c r="G27" s="57"/>
      <c r="H27" s="56"/>
      <c r="I27" s="61"/>
      <c r="J27" s="59"/>
      <c r="K27" s="58"/>
      <c r="L27" s="59"/>
      <c r="M27" s="159">
        <v>0</v>
      </c>
      <c r="N27" s="6"/>
      <c r="O27" s="7"/>
    </row>
    <row r="28" spans="2:17" ht="15.75" thickBot="1" x14ac:dyDescent="0.3">
      <c r="B28" s="5"/>
      <c r="C28" s="67" t="s">
        <v>26</v>
      </c>
      <c r="D28" s="68"/>
      <c r="E28" s="69"/>
      <c r="F28" s="68"/>
      <c r="G28" s="69"/>
      <c r="H28" s="68"/>
      <c r="I28" s="70"/>
      <c r="J28" s="71"/>
      <c r="K28" s="72">
        <v>240</v>
      </c>
      <c r="L28" s="71"/>
      <c r="M28" s="157" t="s">
        <v>74</v>
      </c>
      <c r="N28" s="6"/>
      <c r="O28" s="7"/>
    </row>
    <row r="29" spans="2:17" x14ac:dyDescent="0.25">
      <c r="B29" s="5"/>
      <c r="C29" s="51" t="s">
        <v>41</v>
      </c>
      <c r="D29" s="52"/>
      <c r="E29" s="53">
        <f>SUM(E30:E35)</f>
        <v>4949</v>
      </c>
      <c r="F29" s="52"/>
      <c r="G29" s="53">
        <f>SUM(G30:G35)</f>
        <v>20000</v>
      </c>
      <c r="H29" s="52"/>
      <c r="I29" s="53">
        <f>SUM(I30:I35)</f>
        <v>16126</v>
      </c>
      <c r="J29" s="54"/>
      <c r="K29" s="53">
        <f>SUM(K30:K35)</f>
        <v>3733</v>
      </c>
      <c r="L29" s="54"/>
      <c r="M29" s="53">
        <f>SUM(M30:M35)</f>
        <v>17804</v>
      </c>
      <c r="N29" s="6"/>
      <c r="O29" s="7"/>
    </row>
    <row r="30" spans="2:17" x14ac:dyDescent="0.25">
      <c r="B30" s="5"/>
      <c r="C30" s="55" t="s">
        <v>21</v>
      </c>
      <c r="D30" s="56"/>
      <c r="E30" s="57"/>
      <c r="F30" s="56"/>
      <c r="G30" s="57"/>
      <c r="H30" s="56"/>
      <c r="I30" s="70"/>
      <c r="J30" s="59"/>
      <c r="K30" s="73"/>
      <c r="L30" s="59"/>
      <c r="M30" s="160"/>
      <c r="N30" s="6"/>
      <c r="O30" s="7"/>
    </row>
    <row r="31" spans="2:17" x14ac:dyDescent="0.25">
      <c r="B31" s="5"/>
      <c r="C31" s="55" t="s">
        <v>22</v>
      </c>
      <c r="D31" s="56"/>
      <c r="E31" s="57"/>
      <c r="F31" s="56"/>
      <c r="G31" s="57"/>
      <c r="H31" s="56"/>
      <c r="I31" s="70"/>
      <c r="J31" s="59"/>
      <c r="K31" s="73"/>
      <c r="L31" s="59"/>
      <c r="M31" s="160"/>
      <c r="N31" s="6"/>
      <c r="O31" s="7"/>
    </row>
    <row r="32" spans="2:17" x14ac:dyDescent="0.25">
      <c r="B32" s="5"/>
      <c r="C32" s="55" t="s">
        <v>23</v>
      </c>
      <c r="D32" s="56"/>
      <c r="E32" s="57"/>
      <c r="F32" s="56"/>
      <c r="G32" s="57"/>
      <c r="H32" s="56"/>
      <c r="I32" s="70"/>
      <c r="J32" s="59"/>
      <c r="K32" s="73"/>
      <c r="L32" s="59"/>
      <c r="M32" s="160"/>
      <c r="N32" s="6"/>
      <c r="O32" s="7"/>
    </row>
    <row r="33" spans="2:15" x14ac:dyDescent="0.25">
      <c r="B33" s="5"/>
      <c r="C33" s="55" t="s">
        <v>24</v>
      </c>
      <c r="D33" s="63"/>
      <c r="E33" s="64">
        <v>4949</v>
      </c>
      <c r="F33" s="63"/>
      <c r="G33" s="64">
        <v>20000</v>
      </c>
      <c r="H33" s="63"/>
      <c r="I33" s="74">
        <v>16126</v>
      </c>
      <c r="J33" s="66"/>
      <c r="K33" s="75">
        <v>3733</v>
      </c>
      <c r="L33" s="66"/>
      <c r="M33" s="161">
        <v>17804</v>
      </c>
      <c r="N33" s="6"/>
      <c r="O33" s="7"/>
    </row>
    <row r="34" spans="2:15" x14ac:dyDescent="0.25">
      <c r="B34" s="5"/>
      <c r="C34" s="55" t="s">
        <v>25</v>
      </c>
      <c r="D34" s="56"/>
      <c r="E34" s="57"/>
      <c r="F34" s="56"/>
      <c r="G34" s="57"/>
      <c r="H34" s="56"/>
      <c r="I34" s="70"/>
      <c r="J34" s="59"/>
      <c r="K34" s="73"/>
      <c r="L34" s="59"/>
      <c r="M34" s="160"/>
      <c r="N34" s="6"/>
      <c r="O34" s="7"/>
    </row>
    <row r="35" spans="2:15" ht="15.75" thickBot="1" x14ac:dyDescent="0.3">
      <c r="B35" s="5"/>
      <c r="C35" s="67" t="s">
        <v>26</v>
      </c>
      <c r="D35" s="68"/>
      <c r="E35" s="69"/>
      <c r="F35" s="68"/>
      <c r="G35" s="69"/>
      <c r="H35" s="68"/>
      <c r="I35" s="70"/>
      <c r="J35" s="71"/>
      <c r="K35" s="76"/>
      <c r="L35" s="71"/>
      <c r="M35" s="162"/>
      <c r="N35" s="6"/>
      <c r="O35" s="7"/>
    </row>
    <row r="36" spans="2:15" ht="30" x14ac:dyDescent="0.25">
      <c r="B36" s="5"/>
      <c r="C36" s="77" t="s">
        <v>42</v>
      </c>
      <c r="D36" s="52"/>
      <c r="E36" s="163">
        <f>SUM(E37:E42)</f>
        <v>238</v>
      </c>
      <c r="F36" s="52"/>
      <c r="G36" s="163">
        <f>SUM(G37:G42)</f>
        <v>238</v>
      </c>
      <c r="H36" s="52"/>
      <c r="I36" s="163">
        <f>SUM(I37:I42)</f>
        <v>1962</v>
      </c>
      <c r="J36" s="54"/>
      <c r="K36" s="163">
        <f>SUM(K37:K42)</f>
        <v>1352</v>
      </c>
      <c r="L36" s="54"/>
      <c r="M36" s="163">
        <f>SUM(M37:M42)</f>
        <v>1090</v>
      </c>
      <c r="N36" s="6"/>
      <c r="O36" s="7"/>
    </row>
    <row r="37" spans="2:15" x14ac:dyDescent="0.25">
      <c r="B37" s="5"/>
      <c r="C37" s="55" t="s">
        <v>21</v>
      </c>
      <c r="D37" s="56"/>
      <c r="E37" s="57"/>
      <c r="F37" s="56"/>
      <c r="G37" s="57"/>
      <c r="H37" s="56"/>
      <c r="I37" s="70"/>
      <c r="J37" s="59"/>
      <c r="K37" s="78"/>
      <c r="L37" s="59"/>
      <c r="M37" s="164"/>
      <c r="N37" s="6"/>
      <c r="O37" s="7"/>
    </row>
    <row r="38" spans="2:15" x14ac:dyDescent="0.25">
      <c r="B38" s="5"/>
      <c r="C38" s="55" t="s">
        <v>22</v>
      </c>
      <c r="D38" s="56"/>
      <c r="E38" s="57"/>
      <c r="F38" s="56"/>
      <c r="G38" s="57"/>
      <c r="H38" s="56"/>
      <c r="I38" s="70"/>
      <c r="J38" s="59"/>
      <c r="K38" s="78"/>
      <c r="L38" s="59"/>
      <c r="M38" s="164"/>
      <c r="N38" s="6"/>
      <c r="O38" s="7"/>
    </row>
    <row r="39" spans="2:15" x14ac:dyDescent="0.25">
      <c r="B39" s="5"/>
      <c r="C39" s="55" t="s">
        <v>23</v>
      </c>
      <c r="D39" s="56"/>
      <c r="E39" s="57"/>
      <c r="F39" s="56"/>
      <c r="G39" s="57"/>
      <c r="H39" s="56"/>
      <c r="I39" s="70">
        <v>460</v>
      </c>
      <c r="J39" s="59"/>
      <c r="K39" s="79">
        <v>260</v>
      </c>
      <c r="L39" s="59"/>
      <c r="M39" s="157" t="s">
        <v>74</v>
      </c>
      <c r="N39" s="6"/>
      <c r="O39" s="7"/>
    </row>
    <row r="40" spans="2:15" ht="15" customHeight="1" x14ac:dyDescent="0.25">
      <c r="B40" s="5"/>
      <c r="C40" s="55" t="s">
        <v>24</v>
      </c>
      <c r="D40" s="63"/>
      <c r="E40" s="80">
        <v>238</v>
      </c>
      <c r="F40" s="63"/>
      <c r="G40" s="80">
        <v>238</v>
      </c>
      <c r="H40" s="63"/>
      <c r="I40" s="81">
        <v>1502</v>
      </c>
      <c r="J40" s="66"/>
      <c r="K40" s="82">
        <v>1092</v>
      </c>
      <c r="L40" s="66"/>
      <c r="M40" s="165">
        <v>1090</v>
      </c>
      <c r="N40" s="6"/>
      <c r="O40" s="7"/>
    </row>
    <row r="41" spans="2:15" x14ac:dyDescent="0.25">
      <c r="B41" s="5"/>
      <c r="C41" s="55" t="s">
        <v>25</v>
      </c>
      <c r="D41" s="56"/>
      <c r="E41" s="57"/>
      <c r="F41" s="56"/>
      <c r="G41" s="57"/>
      <c r="H41" s="56"/>
      <c r="I41" s="70"/>
      <c r="J41" s="59"/>
      <c r="K41" s="78"/>
      <c r="L41" s="59"/>
      <c r="M41" s="164"/>
      <c r="N41" s="6"/>
      <c r="O41" s="7"/>
    </row>
    <row r="42" spans="2:15" ht="15.75" thickBot="1" x14ac:dyDescent="0.3">
      <c r="B42" s="5"/>
      <c r="C42" s="67" t="s">
        <v>26</v>
      </c>
      <c r="D42" s="68"/>
      <c r="E42" s="69"/>
      <c r="F42" s="68"/>
      <c r="G42" s="69"/>
      <c r="H42" s="68"/>
      <c r="I42" s="70"/>
      <c r="J42" s="71"/>
      <c r="K42" s="83"/>
      <c r="L42" s="71"/>
      <c r="M42" s="166"/>
      <c r="N42" s="6"/>
      <c r="O42" s="7"/>
    </row>
    <row r="43" spans="2:15" x14ac:dyDescent="0.25">
      <c r="B43" s="5"/>
      <c r="C43" s="51" t="s">
        <v>43</v>
      </c>
      <c r="D43" s="52"/>
      <c r="E43" s="84">
        <f>SUM(E44:E49)</f>
        <v>0</v>
      </c>
      <c r="F43" s="52"/>
      <c r="G43" s="85">
        <f>SUM(G44:G49)</f>
        <v>1324</v>
      </c>
      <c r="H43" s="52"/>
      <c r="I43" s="86">
        <f>SUM(I44:I49)</f>
        <v>1342</v>
      </c>
      <c r="J43" s="52"/>
      <c r="K43" s="86">
        <f>SUM(K44:K49)</f>
        <v>781</v>
      </c>
      <c r="L43" s="52"/>
      <c r="M43" s="86">
        <f>SUM(M44:M49)</f>
        <v>642</v>
      </c>
      <c r="N43" s="6"/>
      <c r="O43" s="7"/>
    </row>
    <row r="44" spans="2:15" x14ac:dyDescent="0.25">
      <c r="B44" s="5"/>
      <c r="C44" s="55" t="s">
        <v>21</v>
      </c>
      <c r="D44" s="87"/>
      <c r="E44" s="88"/>
      <c r="F44" s="87"/>
      <c r="G44" s="89"/>
      <c r="H44" s="90"/>
      <c r="I44" s="91"/>
      <c r="J44" s="92"/>
      <c r="K44" s="93">
        <f t="shared" ref="K44:K46" si="0">J44*1</f>
        <v>0</v>
      </c>
      <c r="L44" s="167"/>
      <c r="M44" s="93">
        <f t="shared" ref="M44:M49" si="1">L44*1</f>
        <v>0</v>
      </c>
      <c r="N44" s="6"/>
      <c r="O44" s="7"/>
    </row>
    <row r="45" spans="2:15" x14ac:dyDescent="0.25">
      <c r="B45" s="5"/>
      <c r="C45" s="55" t="s">
        <v>22</v>
      </c>
      <c r="D45" s="87"/>
      <c r="E45" s="94"/>
      <c r="F45" s="87"/>
      <c r="G45" s="89"/>
      <c r="H45" s="90"/>
      <c r="I45" s="91"/>
      <c r="J45" s="92"/>
      <c r="K45" s="93">
        <f t="shared" si="0"/>
        <v>0</v>
      </c>
      <c r="L45" s="167"/>
      <c r="M45" s="93">
        <f t="shared" si="1"/>
        <v>0</v>
      </c>
      <c r="N45" s="6"/>
      <c r="O45" s="7"/>
    </row>
    <row r="46" spans="2:15" x14ac:dyDescent="0.25">
      <c r="B46" s="5"/>
      <c r="C46" s="55" t="s">
        <v>23</v>
      </c>
      <c r="D46" s="87"/>
      <c r="E46" s="88"/>
      <c r="F46" s="87"/>
      <c r="G46" s="89"/>
      <c r="H46" s="90"/>
      <c r="I46" s="91"/>
      <c r="J46" s="92"/>
      <c r="K46" s="93">
        <f t="shared" si="0"/>
        <v>0</v>
      </c>
      <c r="L46" s="167"/>
      <c r="M46" s="93">
        <f t="shared" si="1"/>
        <v>0</v>
      </c>
      <c r="N46" s="6"/>
      <c r="O46" s="7"/>
    </row>
    <row r="47" spans="2:15" x14ac:dyDescent="0.25">
      <c r="B47" s="5"/>
      <c r="C47" s="55" t="s">
        <v>24</v>
      </c>
      <c r="D47" s="87"/>
      <c r="E47" s="94"/>
      <c r="F47" s="95">
        <v>1324</v>
      </c>
      <c r="G47" s="96">
        <f>F47*1</f>
        <v>1324</v>
      </c>
      <c r="H47" s="97">
        <v>1342</v>
      </c>
      <c r="I47" s="91">
        <f>H47*1</f>
        <v>1342</v>
      </c>
      <c r="J47" s="98">
        <v>781</v>
      </c>
      <c r="K47" s="91">
        <f>J47*1</f>
        <v>781</v>
      </c>
      <c r="L47" s="168">
        <v>642</v>
      </c>
      <c r="M47" s="91">
        <f>L47*1</f>
        <v>642</v>
      </c>
      <c r="N47" s="6"/>
      <c r="O47" s="7"/>
    </row>
    <row r="48" spans="2:15" x14ac:dyDescent="0.25">
      <c r="B48" s="5"/>
      <c r="C48" s="55" t="s">
        <v>25</v>
      </c>
      <c r="D48" s="87"/>
      <c r="E48" s="88"/>
      <c r="F48" s="87"/>
      <c r="G48" s="89"/>
      <c r="H48" s="90"/>
      <c r="I48" s="91"/>
      <c r="J48" s="92"/>
      <c r="K48" s="93">
        <f t="shared" ref="K48:K49" si="2">J48*1</f>
        <v>0</v>
      </c>
      <c r="L48" s="167"/>
      <c r="M48" s="93">
        <f t="shared" si="1"/>
        <v>0</v>
      </c>
      <c r="N48" s="6"/>
      <c r="O48" s="7"/>
    </row>
    <row r="49" spans="2:15" ht="15.75" thickBot="1" x14ac:dyDescent="0.3">
      <c r="B49" s="5"/>
      <c r="C49" s="67" t="s">
        <v>26</v>
      </c>
      <c r="D49" s="99"/>
      <c r="E49" s="100"/>
      <c r="F49" s="99"/>
      <c r="G49" s="101"/>
      <c r="H49" s="102"/>
      <c r="I49" s="103"/>
      <c r="J49" s="104"/>
      <c r="K49" s="105">
        <f t="shared" si="2"/>
        <v>0</v>
      </c>
      <c r="L49" s="169"/>
      <c r="M49" s="105">
        <f t="shared" si="1"/>
        <v>0</v>
      </c>
      <c r="N49" s="6"/>
      <c r="O49" s="7"/>
    </row>
    <row r="50" spans="2:15" ht="30" x14ac:dyDescent="0.25">
      <c r="B50" s="5"/>
      <c r="C50" s="106" t="s">
        <v>44</v>
      </c>
      <c r="D50" s="107"/>
      <c r="E50" s="108">
        <f>SUM(E51:E56)</f>
        <v>15.21</v>
      </c>
      <c r="F50" s="107"/>
      <c r="G50" s="108">
        <f>SUM(G51:G56)</f>
        <v>11.05</v>
      </c>
      <c r="H50" s="107"/>
      <c r="I50" s="109">
        <f>SUM(I51:I56)</f>
        <v>5.98</v>
      </c>
      <c r="J50" s="107"/>
      <c r="K50" s="109">
        <f>SUM(K51:K56)</f>
        <v>1.3</v>
      </c>
      <c r="L50" s="107"/>
      <c r="M50" s="109">
        <f>SUM(M51:M56)</f>
        <v>11.31</v>
      </c>
      <c r="N50" s="6"/>
      <c r="O50" s="7"/>
    </row>
    <row r="51" spans="2:15" x14ac:dyDescent="0.25">
      <c r="B51" s="5"/>
      <c r="C51" s="55" t="s">
        <v>21</v>
      </c>
      <c r="D51" s="87"/>
      <c r="E51" s="110"/>
      <c r="F51" s="87"/>
      <c r="G51" s="110"/>
      <c r="H51" s="90"/>
      <c r="I51" s="111"/>
      <c r="J51" s="92"/>
      <c r="K51" s="111">
        <f t="shared" ref="K51:K53" si="3">J51*0.13</f>
        <v>0</v>
      </c>
      <c r="L51" s="167"/>
      <c r="M51" s="111">
        <f t="shared" ref="M51:M56" si="4">L51*0.13</f>
        <v>0</v>
      </c>
      <c r="N51" s="6"/>
      <c r="O51" s="7"/>
    </row>
    <row r="52" spans="2:15" x14ac:dyDescent="0.25">
      <c r="B52" s="5"/>
      <c r="C52" s="55" t="s">
        <v>22</v>
      </c>
      <c r="D52" s="87"/>
      <c r="E52" s="110"/>
      <c r="F52" s="87"/>
      <c r="G52" s="110"/>
      <c r="H52" s="90"/>
      <c r="I52" s="111"/>
      <c r="J52" s="92"/>
      <c r="K52" s="111">
        <f t="shared" si="3"/>
        <v>0</v>
      </c>
      <c r="L52" s="167"/>
      <c r="M52" s="111">
        <f t="shared" si="4"/>
        <v>0</v>
      </c>
      <c r="N52" s="6"/>
      <c r="O52" s="7"/>
    </row>
    <row r="53" spans="2:15" x14ac:dyDescent="0.25">
      <c r="B53" s="5"/>
      <c r="C53" s="55" t="s">
        <v>23</v>
      </c>
      <c r="D53" s="87"/>
      <c r="E53" s="110"/>
      <c r="F53" s="87"/>
      <c r="G53" s="110"/>
      <c r="H53" s="90"/>
      <c r="I53" s="111"/>
      <c r="J53" s="92"/>
      <c r="K53" s="111">
        <f t="shared" si="3"/>
        <v>0</v>
      </c>
      <c r="L53" s="167"/>
      <c r="M53" s="111">
        <f t="shared" si="4"/>
        <v>0</v>
      </c>
      <c r="N53" s="6"/>
      <c r="O53" s="7"/>
    </row>
    <row r="54" spans="2:15" x14ac:dyDescent="0.25">
      <c r="B54" s="5"/>
      <c r="C54" s="55" t="s">
        <v>24</v>
      </c>
      <c r="D54" s="112">
        <v>117</v>
      </c>
      <c r="E54" s="113">
        <f>D54*0.13</f>
        <v>15.21</v>
      </c>
      <c r="F54" s="112">
        <v>85</v>
      </c>
      <c r="G54" s="113">
        <f>F54*0.13</f>
        <v>11.05</v>
      </c>
      <c r="H54" s="97">
        <v>46</v>
      </c>
      <c r="I54" s="111">
        <f>H54*0.13</f>
        <v>5.98</v>
      </c>
      <c r="J54" s="98">
        <v>10</v>
      </c>
      <c r="K54" s="111">
        <f>J54*0.13</f>
        <v>1.3</v>
      </c>
      <c r="L54" s="168">
        <v>87</v>
      </c>
      <c r="M54" s="111">
        <f>L54*0.13</f>
        <v>11.31</v>
      </c>
      <c r="N54" s="6"/>
      <c r="O54" s="7"/>
    </row>
    <row r="55" spans="2:15" x14ac:dyDescent="0.25">
      <c r="B55" s="5"/>
      <c r="C55" s="55" t="s">
        <v>25</v>
      </c>
      <c r="D55" s="87"/>
      <c r="E55" s="110"/>
      <c r="F55" s="87"/>
      <c r="G55" s="110"/>
      <c r="H55" s="90"/>
      <c r="I55" s="111"/>
      <c r="J55" s="92"/>
      <c r="K55" s="111">
        <f t="shared" ref="K55:K56" si="5">J55*0.13</f>
        <v>0</v>
      </c>
      <c r="L55" s="167"/>
      <c r="M55" s="111">
        <f t="shared" si="4"/>
        <v>0</v>
      </c>
      <c r="N55" s="6"/>
      <c r="O55" s="7"/>
    </row>
    <row r="56" spans="2:15" ht="15.75" thickBot="1" x14ac:dyDescent="0.3">
      <c r="B56" s="5"/>
      <c r="C56" s="114" t="s">
        <v>26</v>
      </c>
      <c r="D56" s="115"/>
      <c r="E56" s="116"/>
      <c r="F56" s="115"/>
      <c r="G56" s="116"/>
      <c r="H56" s="102"/>
      <c r="I56" s="117"/>
      <c r="J56" s="118"/>
      <c r="K56" s="117">
        <f t="shared" si="5"/>
        <v>0</v>
      </c>
      <c r="L56" s="170"/>
      <c r="M56" s="117">
        <f t="shared" si="4"/>
        <v>0</v>
      </c>
      <c r="N56" s="6"/>
      <c r="O56" s="7"/>
    </row>
    <row r="57" spans="2:15" ht="15.75" thickBot="1" x14ac:dyDescent="0.3">
      <c r="B57" s="5"/>
      <c r="C57" s="119" t="s">
        <v>45</v>
      </c>
      <c r="D57" s="120"/>
      <c r="E57" s="121">
        <f>E22+E29+E36+E43+E50</f>
        <v>189668.20999999996</v>
      </c>
      <c r="F57" s="120"/>
      <c r="G57" s="121">
        <f>G22+G29+G36+G43+G50</f>
        <v>300466.05</v>
      </c>
      <c r="H57" s="121"/>
      <c r="I57" s="121">
        <f t="shared" ref="I57" si="6">I22+I29+I36+I43+I50</f>
        <v>279333.98</v>
      </c>
      <c r="J57" s="121"/>
      <c r="K57" s="121">
        <f>K22+K29+K36+K43+K50</f>
        <v>290127.64</v>
      </c>
      <c r="L57" s="121"/>
      <c r="M57" s="121">
        <f>M22+M29+M36+M43+M50</f>
        <v>213929.31</v>
      </c>
      <c r="N57" s="6"/>
      <c r="O57" s="7"/>
    </row>
    <row r="58" spans="2:15" ht="30" x14ac:dyDescent="0.25">
      <c r="B58" s="5"/>
      <c r="C58" s="106" t="s">
        <v>46</v>
      </c>
      <c r="D58" s="107"/>
      <c r="E58" s="109">
        <f>SUM(E59:E64)</f>
        <v>0</v>
      </c>
      <c r="F58" s="107"/>
      <c r="G58" s="109">
        <f>SUM(G59:G64)</f>
        <v>0</v>
      </c>
      <c r="H58" s="107"/>
      <c r="I58" s="109">
        <f>SUM(I59:I64)</f>
        <v>0</v>
      </c>
      <c r="J58" s="107"/>
      <c r="K58" s="109">
        <f>SUM(K59:K64)</f>
        <v>0</v>
      </c>
      <c r="L58" s="107"/>
      <c r="M58" s="109">
        <f>SUM(M59:M64)</f>
        <v>0</v>
      </c>
      <c r="N58" s="6"/>
      <c r="O58" s="7"/>
    </row>
    <row r="59" spans="2:15" x14ac:dyDescent="0.25">
      <c r="B59" s="5"/>
      <c r="C59" s="55" t="s">
        <v>21</v>
      </c>
      <c r="D59" s="87"/>
      <c r="E59" s="111"/>
      <c r="F59" s="87"/>
      <c r="G59" s="111"/>
      <c r="H59" s="122"/>
      <c r="I59" s="111"/>
      <c r="J59" s="123"/>
      <c r="K59" s="111"/>
      <c r="L59" s="174"/>
      <c r="M59" s="111"/>
      <c r="N59" s="6"/>
      <c r="O59" s="7"/>
    </row>
    <row r="60" spans="2:15" x14ac:dyDescent="0.25">
      <c r="B60" s="5"/>
      <c r="C60" s="55" t="s">
        <v>22</v>
      </c>
      <c r="D60" s="87"/>
      <c r="E60" s="111"/>
      <c r="F60" s="87"/>
      <c r="G60" s="111"/>
      <c r="H60" s="122"/>
      <c r="I60" s="111"/>
      <c r="J60" s="123"/>
      <c r="K60" s="111"/>
      <c r="L60" s="174"/>
      <c r="M60" s="111"/>
      <c r="N60" s="6"/>
      <c r="O60" s="7"/>
    </row>
    <row r="61" spans="2:15" x14ac:dyDescent="0.25">
      <c r="B61" s="5"/>
      <c r="C61" s="55" t="s">
        <v>23</v>
      </c>
      <c r="D61" s="87"/>
      <c r="E61" s="111"/>
      <c r="F61" s="87"/>
      <c r="G61" s="111"/>
      <c r="H61" s="122"/>
      <c r="I61" s="111"/>
      <c r="J61" s="123"/>
      <c r="K61" s="111"/>
      <c r="L61" s="174"/>
      <c r="M61" s="111"/>
      <c r="N61" s="6"/>
      <c r="O61" s="7"/>
    </row>
    <row r="62" spans="2:15" x14ac:dyDescent="0.25">
      <c r="B62" s="5"/>
      <c r="C62" s="55" t="s">
        <v>24</v>
      </c>
      <c r="D62" s="112">
        <v>440</v>
      </c>
      <c r="E62" s="111"/>
      <c r="F62" s="112">
        <v>364</v>
      </c>
      <c r="G62" s="111"/>
      <c r="H62" s="124">
        <v>434</v>
      </c>
      <c r="I62" s="111"/>
      <c r="J62" s="125">
        <f>1388+2</f>
        <v>1390</v>
      </c>
      <c r="K62" s="111"/>
      <c r="L62" s="175">
        <v>301</v>
      </c>
      <c r="M62" s="111"/>
      <c r="N62" s="6"/>
      <c r="O62" s="7"/>
    </row>
    <row r="63" spans="2:15" x14ac:dyDescent="0.25">
      <c r="B63" s="5"/>
      <c r="C63" s="55" t="s">
        <v>25</v>
      </c>
      <c r="D63" s="87"/>
      <c r="E63" s="111"/>
      <c r="F63" s="87"/>
      <c r="G63" s="111"/>
      <c r="H63" s="122"/>
      <c r="I63" s="111"/>
      <c r="J63" s="123"/>
      <c r="K63" s="111"/>
      <c r="L63" s="174"/>
      <c r="M63" s="111"/>
      <c r="N63" s="6"/>
      <c r="O63" s="7"/>
    </row>
    <row r="64" spans="2:15" ht="15.75" thickBot="1" x14ac:dyDescent="0.3">
      <c r="B64" s="5"/>
      <c r="C64" s="114" t="s">
        <v>26</v>
      </c>
      <c r="D64" s="115"/>
      <c r="E64" s="117"/>
      <c r="F64" s="115"/>
      <c r="G64" s="117"/>
      <c r="H64" s="126"/>
      <c r="I64" s="117"/>
      <c r="J64" s="127"/>
      <c r="K64" s="117"/>
      <c r="L64" s="176"/>
      <c r="M64" s="117"/>
      <c r="N64" s="6"/>
      <c r="O64" s="7"/>
    </row>
    <row r="65" spans="2:15" ht="15.75" thickBot="1" x14ac:dyDescent="0.3">
      <c r="B65" s="5"/>
      <c r="C65" s="119" t="s">
        <v>47</v>
      </c>
      <c r="D65" s="128">
        <f>SUM(D59:D64)</f>
        <v>440</v>
      </c>
      <c r="E65" s="121"/>
      <c r="F65" s="128">
        <f>SUM(F59:F64)</f>
        <v>364</v>
      </c>
      <c r="G65" s="121"/>
      <c r="H65" s="128">
        <f>SUM(H59:H64)</f>
        <v>434</v>
      </c>
      <c r="I65" s="121"/>
      <c r="J65" s="128">
        <f>SUM(J59:J64)</f>
        <v>1390</v>
      </c>
      <c r="K65" s="121"/>
      <c r="L65" s="128">
        <f>SUM(L59:L64)</f>
        <v>301</v>
      </c>
      <c r="M65" s="121"/>
      <c r="N65" s="6"/>
      <c r="O65" s="7"/>
    </row>
    <row r="66" spans="2:15" ht="15.75" thickBot="1" x14ac:dyDescent="0.3">
      <c r="B66" s="42"/>
      <c r="C66" s="46"/>
      <c r="D66" s="46"/>
      <c r="E66" s="46"/>
      <c r="F66" s="46"/>
      <c r="G66" s="46"/>
      <c r="H66" s="46"/>
      <c r="I66" s="46"/>
      <c r="J66" s="46"/>
      <c r="K66" s="46"/>
      <c r="L66" s="46"/>
      <c r="M66" s="46"/>
      <c r="N66" s="46"/>
      <c r="O66" s="47"/>
    </row>
  </sheetData>
  <mergeCells count="17">
    <mergeCell ref="C17:C18"/>
    <mergeCell ref="D17:N18"/>
    <mergeCell ref="D20:E20"/>
    <mergeCell ref="F20:G20"/>
    <mergeCell ref="H20:I20"/>
    <mergeCell ref="J20:K20"/>
    <mergeCell ref="L20:M20"/>
    <mergeCell ref="D10:N10"/>
    <mergeCell ref="C11:C12"/>
    <mergeCell ref="D11:N12"/>
    <mergeCell ref="C14:C16"/>
    <mergeCell ref="D14:N16"/>
    <mergeCell ref="D4:G4"/>
    <mergeCell ref="D5:G5"/>
    <mergeCell ref="D6:G6"/>
    <mergeCell ref="E7:K7"/>
    <mergeCell ref="E8:K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22" zoomScale="90" zoomScaleNormal="90" workbookViewId="0"/>
  </sheetViews>
  <sheetFormatPr defaultRowHeight="15" x14ac:dyDescent="0.25"/>
  <cols>
    <col min="1" max="1" width="3.7109375" style="1" customWidth="1"/>
    <col min="2" max="2" width="3.42578125" style="1" customWidth="1"/>
    <col min="3" max="3" width="27.7109375" style="1" customWidth="1"/>
    <col min="4" max="8" width="13.85546875" style="1" customWidth="1"/>
    <col min="9" max="9" width="17.140625" style="1" customWidth="1"/>
    <col min="10" max="10" width="3.42578125" style="1" customWidth="1"/>
    <col min="11" max="11" width="9.140625" style="1"/>
    <col min="12" max="12" width="12" style="1" customWidth="1"/>
    <col min="13" max="16384" width="9.140625" style="1"/>
  </cols>
  <sheetData>
    <row r="1" spans="2:10" ht="15.75" thickBot="1" x14ac:dyDescent="0.3"/>
    <row r="2" spans="2:10" ht="26.25" x14ac:dyDescent="0.4">
      <c r="B2" s="2" t="s">
        <v>48</v>
      </c>
      <c r="C2" s="3"/>
      <c r="D2" s="3"/>
      <c r="E2" s="3"/>
      <c r="F2" s="3"/>
      <c r="G2" s="3"/>
      <c r="H2" s="3"/>
      <c r="I2" s="3"/>
      <c r="J2" s="4"/>
    </row>
    <row r="3" spans="2:10" x14ac:dyDescent="0.25">
      <c r="B3" s="5"/>
      <c r="C3" s="6"/>
      <c r="D3" s="6"/>
      <c r="E3" s="6"/>
      <c r="F3" s="6"/>
      <c r="G3" s="6"/>
      <c r="H3" s="6"/>
      <c r="I3" s="6"/>
      <c r="J3" s="7"/>
    </row>
    <row r="4" spans="2:10" x14ac:dyDescent="0.25">
      <c r="B4" s="5"/>
      <c r="C4" s="8" t="s">
        <v>1</v>
      </c>
      <c r="D4" s="200" t="s">
        <v>48</v>
      </c>
      <c r="E4" s="200"/>
      <c r="F4" s="171"/>
      <c r="G4" s="171"/>
      <c r="H4" s="171"/>
      <c r="I4" s="171"/>
      <c r="J4" s="7"/>
    </row>
    <row r="5" spans="2:10" x14ac:dyDescent="0.25">
      <c r="B5" s="5"/>
      <c r="C5" s="8" t="s">
        <v>2</v>
      </c>
      <c r="D5" s="201" t="s">
        <v>49</v>
      </c>
      <c r="E5" s="201"/>
      <c r="F5" s="171"/>
      <c r="G5" s="171"/>
      <c r="H5" s="171"/>
      <c r="I5" s="171"/>
      <c r="J5" s="7"/>
    </row>
    <row r="6" spans="2:10" x14ac:dyDescent="0.25">
      <c r="B6" s="5"/>
      <c r="C6" s="8" t="s">
        <v>4</v>
      </c>
      <c r="D6" s="190" t="s">
        <v>5</v>
      </c>
      <c r="E6" s="195"/>
      <c r="F6" s="195"/>
      <c r="G6" s="171"/>
      <c r="H6" s="171"/>
      <c r="I6" s="171"/>
      <c r="J6" s="7"/>
    </row>
    <row r="7" spans="2:10" x14ac:dyDescent="0.25">
      <c r="B7" s="5"/>
      <c r="C7" s="8" t="s">
        <v>6</v>
      </c>
      <c r="D7" s="12" t="s">
        <v>7</v>
      </c>
      <c r="E7" s="190" t="s">
        <v>8</v>
      </c>
      <c r="F7" s="190"/>
      <c r="G7" s="190"/>
      <c r="H7" s="190"/>
      <c r="I7" s="155"/>
      <c r="J7" s="7"/>
    </row>
    <row r="8" spans="2:10" x14ac:dyDescent="0.25">
      <c r="B8" s="5"/>
      <c r="C8" s="8" t="s">
        <v>9</v>
      </c>
      <c r="D8" s="15" t="s">
        <v>7</v>
      </c>
      <c r="E8" s="190" t="s">
        <v>10</v>
      </c>
      <c r="F8" s="190"/>
      <c r="G8" s="190"/>
      <c r="H8" s="190"/>
      <c r="I8" s="155"/>
      <c r="J8" s="7"/>
    </row>
    <row r="9" spans="2:10" x14ac:dyDescent="0.25">
      <c r="B9" s="5"/>
      <c r="C9" s="6"/>
      <c r="D9" s="6"/>
      <c r="E9" s="6"/>
      <c r="F9" s="6"/>
      <c r="G9" s="6"/>
      <c r="H9" s="6"/>
      <c r="I9" s="6"/>
      <c r="J9" s="7"/>
    </row>
    <row r="10" spans="2:10" ht="30" customHeight="1" x14ac:dyDescent="0.25">
      <c r="B10" s="5"/>
      <c r="C10" s="129" t="s">
        <v>11</v>
      </c>
      <c r="D10" s="193" t="s">
        <v>50</v>
      </c>
      <c r="E10" s="189"/>
      <c r="F10" s="189"/>
      <c r="G10" s="189"/>
      <c r="H10" s="189"/>
      <c r="I10" s="189"/>
      <c r="J10" s="7"/>
    </row>
    <row r="11" spans="2:10" x14ac:dyDescent="0.25">
      <c r="B11" s="5"/>
      <c r="C11" s="187" t="s">
        <v>13</v>
      </c>
      <c r="D11" s="193" t="s">
        <v>51</v>
      </c>
      <c r="E11" s="193"/>
      <c r="F11" s="193"/>
      <c r="G11" s="193"/>
      <c r="H11" s="193"/>
      <c r="I11" s="193"/>
      <c r="J11" s="7"/>
    </row>
    <row r="12" spans="2:10" x14ac:dyDescent="0.25">
      <c r="B12" s="5"/>
      <c r="C12" s="188"/>
      <c r="D12" s="193"/>
      <c r="E12" s="193"/>
      <c r="F12" s="193"/>
      <c r="G12" s="193"/>
      <c r="H12" s="193"/>
      <c r="I12" s="193"/>
      <c r="J12" s="7"/>
    </row>
    <row r="13" spans="2:10" x14ac:dyDescent="0.25">
      <c r="B13" s="5"/>
      <c r="C13" s="6"/>
      <c r="D13" s="6"/>
      <c r="E13" s="6"/>
      <c r="F13" s="6"/>
      <c r="G13" s="6"/>
      <c r="H13" s="6"/>
      <c r="I13" s="6"/>
      <c r="J13" s="7"/>
    </row>
    <row r="14" spans="2:10" x14ac:dyDescent="0.25">
      <c r="B14" s="5"/>
      <c r="C14" s="19" t="s">
        <v>15</v>
      </c>
      <c r="D14" s="192" t="s">
        <v>52</v>
      </c>
      <c r="E14" s="193"/>
      <c r="F14" s="193"/>
      <c r="G14" s="193"/>
      <c r="H14" s="193"/>
      <c r="I14" s="193"/>
      <c r="J14" s="7"/>
    </row>
    <row r="15" spans="2:10" x14ac:dyDescent="0.25">
      <c r="B15" s="5"/>
      <c r="C15" s="130"/>
      <c r="D15" s="193"/>
      <c r="E15" s="193"/>
      <c r="F15" s="193"/>
      <c r="G15" s="193"/>
      <c r="H15" s="193"/>
      <c r="I15" s="193"/>
      <c r="J15" s="7"/>
    </row>
    <row r="16" spans="2:10" s="177" customFormat="1" x14ac:dyDescent="0.25">
      <c r="B16" s="179"/>
      <c r="C16" s="180"/>
      <c r="D16" s="193"/>
      <c r="E16" s="193"/>
      <c r="F16" s="193"/>
      <c r="G16" s="193"/>
      <c r="H16" s="193"/>
      <c r="I16" s="193"/>
      <c r="J16" s="178"/>
    </row>
    <row r="17" spans="2:14" x14ac:dyDescent="0.25">
      <c r="B17" s="5"/>
      <c r="C17" s="130"/>
      <c r="D17" s="193"/>
      <c r="E17" s="193"/>
      <c r="F17" s="193"/>
      <c r="G17" s="193"/>
      <c r="H17" s="193"/>
      <c r="I17" s="193"/>
      <c r="J17" s="7"/>
    </row>
    <row r="18" spans="2:14" x14ac:dyDescent="0.25">
      <c r="B18" s="5"/>
      <c r="C18" s="130"/>
      <c r="D18" s="193"/>
      <c r="E18" s="193"/>
      <c r="F18" s="193"/>
      <c r="G18" s="193"/>
      <c r="H18" s="193"/>
      <c r="I18" s="193"/>
      <c r="J18" s="7"/>
    </row>
    <row r="19" spans="2:14" ht="32.25" customHeight="1" x14ac:dyDescent="0.25">
      <c r="B19" s="5"/>
      <c r="C19" s="131"/>
      <c r="D19" s="193"/>
      <c r="E19" s="193"/>
      <c r="F19" s="193"/>
      <c r="G19" s="193"/>
      <c r="H19" s="193"/>
      <c r="I19" s="193"/>
      <c r="J19" s="7"/>
    </row>
    <row r="20" spans="2:14" x14ac:dyDescent="0.25">
      <c r="B20" s="5"/>
      <c r="C20" s="187" t="s">
        <v>17</v>
      </c>
      <c r="D20" s="189" t="s">
        <v>53</v>
      </c>
      <c r="E20" s="189"/>
      <c r="F20" s="189"/>
      <c r="G20" s="189"/>
      <c r="H20" s="189"/>
      <c r="I20" s="189"/>
      <c r="J20" s="7"/>
    </row>
    <row r="21" spans="2:14" x14ac:dyDescent="0.25">
      <c r="B21" s="5"/>
      <c r="C21" s="188"/>
      <c r="D21" s="189"/>
      <c r="E21" s="189"/>
      <c r="F21" s="189"/>
      <c r="G21" s="189"/>
      <c r="H21" s="189"/>
      <c r="I21" s="189"/>
      <c r="J21" s="7"/>
    </row>
    <row r="22" spans="2:14" x14ac:dyDescent="0.25">
      <c r="B22" s="5"/>
      <c r="C22" s="6"/>
      <c r="D22" s="6"/>
      <c r="E22" s="6"/>
      <c r="F22" s="6"/>
      <c r="G22" s="6"/>
      <c r="H22" s="6"/>
      <c r="I22" s="6"/>
      <c r="J22" s="7"/>
    </row>
    <row r="23" spans="2:14" x14ac:dyDescent="0.25">
      <c r="B23" s="5"/>
      <c r="C23" s="34" t="s">
        <v>54</v>
      </c>
      <c r="D23" s="132">
        <v>2009</v>
      </c>
      <c r="E23" s="19">
        <v>2010</v>
      </c>
      <c r="F23" s="34">
        <v>2011</v>
      </c>
      <c r="G23" s="19">
        <v>2012</v>
      </c>
      <c r="H23" s="34">
        <v>2013</v>
      </c>
      <c r="I23" s="6"/>
      <c r="J23" s="7"/>
      <c r="L23" s="6"/>
      <c r="M23" s="6"/>
      <c r="N23" s="6"/>
    </row>
    <row r="24" spans="2:14" ht="15" customHeight="1" x14ac:dyDescent="0.25">
      <c r="B24" s="5"/>
      <c r="C24" s="133" t="s">
        <v>55</v>
      </c>
      <c r="D24" s="134">
        <f>SUM(D25:D31)</f>
        <v>230500.57</v>
      </c>
      <c r="E24" s="135">
        <f>SUM(E25:E31)</f>
        <v>234983.2306407757</v>
      </c>
      <c r="F24" s="136">
        <f>SUM(F25:F31)</f>
        <v>256220.78</v>
      </c>
      <c r="G24" s="137">
        <f>SUM(G25:G31)</f>
        <v>226478</v>
      </c>
      <c r="H24" s="183">
        <f>SUM(H25:H31)</f>
        <v>256834</v>
      </c>
      <c r="I24" s="6"/>
      <c r="J24" s="7"/>
      <c r="L24" s="138"/>
      <c r="M24" s="138"/>
      <c r="N24" s="6"/>
    </row>
    <row r="25" spans="2:14" x14ac:dyDescent="0.25">
      <c r="B25" s="5"/>
      <c r="C25" s="16" t="s">
        <v>56</v>
      </c>
      <c r="D25" s="139">
        <v>2126</v>
      </c>
      <c r="E25" s="140">
        <v>1951.5263157894738</v>
      </c>
      <c r="F25" s="61">
        <v>2115</v>
      </c>
      <c r="G25" s="141">
        <v>2093</v>
      </c>
      <c r="H25" s="185">
        <v>2478</v>
      </c>
      <c r="I25" s="6"/>
      <c r="J25" s="7"/>
      <c r="L25" s="142"/>
      <c r="M25" s="143"/>
      <c r="N25" s="6"/>
    </row>
    <row r="26" spans="2:14" x14ac:dyDescent="0.25">
      <c r="B26" s="5"/>
      <c r="C26" s="16" t="s">
        <v>57</v>
      </c>
      <c r="D26" s="139">
        <v>40230</v>
      </c>
      <c r="E26" s="140">
        <v>4928.2559198542804</v>
      </c>
      <c r="F26" s="61">
        <v>4879</v>
      </c>
      <c r="G26" s="141">
        <v>3063</v>
      </c>
      <c r="H26" s="185">
        <v>6669</v>
      </c>
      <c r="I26" s="6"/>
      <c r="J26" s="7"/>
      <c r="L26" s="142"/>
      <c r="M26" s="142"/>
      <c r="N26" s="6"/>
    </row>
    <row r="27" spans="2:14" x14ac:dyDescent="0.25">
      <c r="B27" s="5"/>
      <c r="C27" s="16" t="s">
        <v>58</v>
      </c>
      <c r="D27" s="139">
        <v>7912</v>
      </c>
      <c r="E27" s="140">
        <v>9022.0747252747242</v>
      </c>
      <c r="F27" s="61">
        <v>8185</v>
      </c>
      <c r="G27" s="141">
        <v>10158</v>
      </c>
      <c r="H27" s="185">
        <v>15742</v>
      </c>
      <c r="I27" s="6"/>
      <c r="J27" s="7"/>
      <c r="L27" s="142"/>
      <c r="M27" s="143"/>
      <c r="N27" s="6"/>
    </row>
    <row r="28" spans="2:14" x14ac:dyDescent="0.25">
      <c r="B28" s="5"/>
      <c r="C28" s="16" t="s">
        <v>59</v>
      </c>
      <c r="D28" s="139">
        <v>178437</v>
      </c>
      <c r="E28" s="140">
        <v>217604.43819598624</v>
      </c>
      <c r="F28" s="61">
        <v>238736</v>
      </c>
      <c r="G28" s="141">
        <v>208723</v>
      </c>
      <c r="H28" s="185">
        <v>228338</v>
      </c>
      <c r="I28" s="144"/>
      <c r="J28" s="7"/>
      <c r="L28" s="142"/>
      <c r="M28" s="143"/>
      <c r="N28" s="6"/>
    </row>
    <row r="29" spans="2:14" x14ac:dyDescent="0.25">
      <c r="B29" s="5"/>
      <c r="C29" s="16" t="s">
        <v>60</v>
      </c>
      <c r="D29" s="139">
        <v>1791</v>
      </c>
      <c r="E29" s="140">
        <v>422.93548387096774</v>
      </c>
      <c r="F29" s="145">
        <v>1095.78</v>
      </c>
      <c r="G29" s="146">
        <v>1407</v>
      </c>
      <c r="H29" s="186">
        <v>1883</v>
      </c>
      <c r="I29" s="144"/>
      <c r="J29" s="7"/>
      <c r="L29" s="142"/>
      <c r="M29" s="143"/>
      <c r="N29" s="6"/>
    </row>
    <row r="30" spans="2:14" x14ac:dyDescent="0.25">
      <c r="B30" s="5"/>
      <c r="C30" s="16" t="s">
        <v>61</v>
      </c>
      <c r="D30" s="147" t="s">
        <v>62</v>
      </c>
      <c r="E30" s="148">
        <v>1054</v>
      </c>
      <c r="F30" s="61">
        <v>904</v>
      </c>
      <c r="G30" s="141">
        <v>740</v>
      </c>
      <c r="H30" s="185">
        <v>740</v>
      </c>
      <c r="I30" s="6"/>
      <c r="J30" s="7"/>
      <c r="L30" s="142"/>
      <c r="M30" s="143"/>
      <c r="N30" s="6"/>
    </row>
    <row r="31" spans="2:14" x14ac:dyDescent="0.25">
      <c r="B31" s="5"/>
      <c r="C31" s="16" t="s">
        <v>63</v>
      </c>
      <c r="D31" s="139">
        <v>4.57</v>
      </c>
      <c r="E31" s="140">
        <v>0</v>
      </c>
      <c r="F31" s="61">
        <v>306</v>
      </c>
      <c r="G31" s="141">
        <v>294</v>
      </c>
      <c r="H31" s="185">
        <v>984</v>
      </c>
      <c r="I31" s="6"/>
      <c r="J31" s="7"/>
      <c r="L31" s="142"/>
      <c r="M31" s="143"/>
      <c r="N31" s="6"/>
    </row>
    <row r="32" spans="2:14" x14ac:dyDescent="0.25">
      <c r="B32" s="5"/>
      <c r="C32" s="133" t="s">
        <v>64</v>
      </c>
      <c r="D32" s="139">
        <f>SUM(D33:D38)</f>
        <v>0</v>
      </c>
      <c r="E32" s="140">
        <f>SUM(E33:E38)</f>
        <v>0</v>
      </c>
      <c r="F32" s="140">
        <f>SUM(F33:F38)</f>
        <v>0</v>
      </c>
      <c r="G32" s="140">
        <f>SUM(G33:G38)</f>
        <v>0</v>
      </c>
      <c r="H32" s="182">
        <f>SUM(H33:H38)</f>
        <v>0</v>
      </c>
      <c r="I32" s="6"/>
      <c r="J32" s="7"/>
    </row>
    <row r="33" spans="2:10" x14ac:dyDescent="0.25">
      <c r="B33" s="5"/>
      <c r="C33" s="16" t="s">
        <v>56</v>
      </c>
      <c r="D33" s="147" t="s">
        <v>62</v>
      </c>
      <c r="E33" s="147" t="s">
        <v>62</v>
      </c>
      <c r="F33" s="147" t="s">
        <v>62</v>
      </c>
      <c r="G33" s="149" t="s">
        <v>62</v>
      </c>
      <c r="H33" s="184" t="s">
        <v>62</v>
      </c>
      <c r="I33" s="6"/>
      <c r="J33" s="7"/>
    </row>
    <row r="34" spans="2:10" x14ac:dyDescent="0.25">
      <c r="B34" s="5"/>
      <c r="C34" s="16" t="s">
        <v>58</v>
      </c>
      <c r="D34" s="147" t="s">
        <v>62</v>
      </c>
      <c r="E34" s="147" t="s">
        <v>62</v>
      </c>
      <c r="F34" s="147" t="s">
        <v>62</v>
      </c>
      <c r="G34" s="149" t="s">
        <v>62</v>
      </c>
      <c r="H34" s="184" t="s">
        <v>62</v>
      </c>
      <c r="I34" s="6"/>
      <c r="J34" s="7"/>
    </row>
    <row r="35" spans="2:10" x14ac:dyDescent="0.25">
      <c r="B35" s="5"/>
      <c r="C35" s="16" t="s">
        <v>59</v>
      </c>
      <c r="D35" s="147" t="s">
        <v>62</v>
      </c>
      <c r="E35" s="147" t="s">
        <v>62</v>
      </c>
      <c r="F35" s="147" t="s">
        <v>62</v>
      </c>
      <c r="G35" s="149" t="s">
        <v>62</v>
      </c>
      <c r="H35" s="184" t="s">
        <v>62</v>
      </c>
      <c r="I35" s="6"/>
      <c r="J35" s="7"/>
    </row>
    <row r="36" spans="2:10" x14ac:dyDescent="0.25">
      <c r="B36" s="5"/>
      <c r="C36" s="16" t="s">
        <v>60</v>
      </c>
      <c r="D36" s="147" t="s">
        <v>62</v>
      </c>
      <c r="E36" s="147" t="s">
        <v>62</v>
      </c>
      <c r="F36" s="147" t="s">
        <v>62</v>
      </c>
      <c r="G36" s="149" t="s">
        <v>62</v>
      </c>
      <c r="H36" s="184" t="s">
        <v>62</v>
      </c>
      <c r="I36" s="6"/>
      <c r="J36" s="7"/>
    </row>
    <row r="37" spans="2:10" x14ac:dyDescent="0.25">
      <c r="B37" s="5"/>
      <c r="C37" s="16" t="s">
        <v>61</v>
      </c>
      <c r="D37" s="147" t="s">
        <v>62</v>
      </c>
      <c r="E37" s="147" t="s">
        <v>62</v>
      </c>
      <c r="F37" s="147" t="s">
        <v>62</v>
      </c>
      <c r="G37" s="149" t="s">
        <v>62</v>
      </c>
      <c r="H37" s="184" t="s">
        <v>62</v>
      </c>
      <c r="I37" s="6"/>
      <c r="J37" s="7"/>
    </row>
    <row r="38" spans="2:10" x14ac:dyDescent="0.25">
      <c r="B38" s="5"/>
      <c r="C38" s="16" t="s">
        <v>63</v>
      </c>
      <c r="D38" s="147" t="s">
        <v>62</v>
      </c>
      <c r="E38" s="147" t="s">
        <v>62</v>
      </c>
      <c r="F38" s="147" t="s">
        <v>62</v>
      </c>
      <c r="G38" s="149" t="s">
        <v>62</v>
      </c>
      <c r="H38" s="184" t="s">
        <v>62</v>
      </c>
      <c r="I38" s="6"/>
      <c r="J38" s="7"/>
    </row>
    <row r="39" spans="2:10" x14ac:dyDescent="0.25">
      <c r="B39" s="5"/>
      <c r="C39" s="133" t="s">
        <v>65</v>
      </c>
      <c r="D39" s="139">
        <f>SUM(D40:D45)</f>
        <v>0</v>
      </c>
      <c r="E39" s="140">
        <f>SUM(E40:E45)</f>
        <v>0</v>
      </c>
      <c r="F39" s="140">
        <f>SUM(F40:F45)</f>
        <v>0</v>
      </c>
      <c r="G39" s="140">
        <f>SUM(G40:G45)</f>
        <v>0</v>
      </c>
      <c r="H39" s="182">
        <f>SUM(H40:H45)</f>
        <v>0</v>
      </c>
      <c r="I39" s="6"/>
      <c r="J39" s="7"/>
    </row>
    <row r="40" spans="2:10" ht="15" customHeight="1" x14ac:dyDescent="0.25">
      <c r="B40" s="5"/>
      <c r="C40" s="150" t="s">
        <v>56</v>
      </c>
      <c r="D40" s="147" t="s">
        <v>62</v>
      </c>
      <c r="E40" s="147" t="s">
        <v>62</v>
      </c>
      <c r="F40" s="147" t="s">
        <v>62</v>
      </c>
      <c r="G40" s="149" t="s">
        <v>62</v>
      </c>
      <c r="H40" s="184" t="s">
        <v>62</v>
      </c>
      <c r="I40" s="6"/>
      <c r="J40" s="7"/>
    </row>
    <row r="41" spans="2:10" x14ac:dyDescent="0.25">
      <c r="B41" s="5"/>
      <c r="C41" s="150" t="s">
        <v>58</v>
      </c>
      <c r="D41" s="147" t="s">
        <v>62</v>
      </c>
      <c r="E41" s="147" t="s">
        <v>62</v>
      </c>
      <c r="F41" s="147" t="s">
        <v>62</v>
      </c>
      <c r="G41" s="149" t="s">
        <v>62</v>
      </c>
      <c r="H41" s="184" t="s">
        <v>62</v>
      </c>
      <c r="I41" s="6"/>
      <c r="J41" s="7"/>
    </row>
    <row r="42" spans="2:10" x14ac:dyDescent="0.25">
      <c r="B42" s="5"/>
      <c r="C42" s="150" t="s">
        <v>59</v>
      </c>
      <c r="D42" s="147" t="s">
        <v>62</v>
      </c>
      <c r="E42" s="147" t="s">
        <v>62</v>
      </c>
      <c r="F42" s="147" t="s">
        <v>62</v>
      </c>
      <c r="G42" s="149" t="s">
        <v>62</v>
      </c>
      <c r="H42" s="184" t="s">
        <v>62</v>
      </c>
      <c r="I42" s="6"/>
      <c r="J42" s="7"/>
    </row>
    <row r="43" spans="2:10" x14ac:dyDescent="0.25">
      <c r="B43" s="5"/>
      <c r="C43" s="150" t="s">
        <v>60</v>
      </c>
      <c r="D43" s="147" t="s">
        <v>62</v>
      </c>
      <c r="E43" s="147" t="s">
        <v>62</v>
      </c>
      <c r="F43" s="147" t="s">
        <v>62</v>
      </c>
      <c r="G43" s="149" t="s">
        <v>62</v>
      </c>
      <c r="H43" s="184" t="s">
        <v>62</v>
      </c>
      <c r="I43" s="6"/>
      <c r="J43" s="7"/>
    </row>
    <row r="44" spans="2:10" x14ac:dyDescent="0.25">
      <c r="B44" s="5"/>
      <c r="C44" s="150" t="s">
        <v>61</v>
      </c>
      <c r="D44" s="147" t="s">
        <v>62</v>
      </c>
      <c r="E44" s="147" t="s">
        <v>62</v>
      </c>
      <c r="F44" s="147" t="s">
        <v>62</v>
      </c>
      <c r="G44" s="149" t="s">
        <v>62</v>
      </c>
      <c r="H44" s="184" t="s">
        <v>62</v>
      </c>
      <c r="I44" s="6"/>
      <c r="J44" s="7"/>
    </row>
    <row r="45" spans="2:10" x14ac:dyDescent="0.25">
      <c r="B45" s="5"/>
      <c r="C45" s="150" t="s">
        <v>63</v>
      </c>
      <c r="D45" s="147" t="s">
        <v>62</v>
      </c>
      <c r="E45" s="147" t="s">
        <v>62</v>
      </c>
      <c r="F45" s="147" t="s">
        <v>62</v>
      </c>
      <c r="G45" s="149" t="s">
        <v>62</v>
      </c>
      <c r="H45" s="184" t="s">
        <v>62</v>
      </c>
      <c r="I45" s="6"/>
      <c r="J45" s="7"/>
    </row>
    <row r="46" spans="2:10" x14ac:dyDescent="0.25">
      <c r="B46" s="5"/>
      <c r="C46" s="133" t="s">
        <v>66</v>
      </c>
      <c r="D46" s="139">
        <f>SUM(D47:D52)</f>
        <v>0</v>
      </c>
      <c r="E46" s="140">
        <f>SUM(E47:E52)</f>
        <v>0</v>
      </c>
      <c r="F46" s="140">
        <f>SUM(F47:F52)</f>
        <v>0</v>
      </c>
      <c r="G46" s="140">
        <f>SUM(G47:G52)</f>
        <v>0</v>
      </c>
      <c r="H46" s="182">
        <f>SUM(H47:H52)</f>
        <v>0</v>
      </c>
      <c r="I46" s="6"/>
      <c r="J46" s="7"/>
    </row>
    <row r="47" spans="2:10" x14ac:dyDescent="0.25">
      <c r="B47" s="5"/>
      <c r="C47" s="150" t="s">
        <v>56</v>
      </c>
      <c r="D47" s="147" t="s">
        <v>62</v>
      </c>
      <c r="E47" s="147" t="s">
        <v>62</v>
      </c>
      <c r="F47" s="147" t="s">
        <v>62</v>
      </c>
      <c r="G47" s="149" t="s">
        <v>62</v>
      </c>
      <c r="H47" s="184" t="s">
        <v>62</v>
      </c>
      <c r="I47" s="6"/>
      <c r="J47" s="7"/>
    </row>
    <row r="48" spans="2:10" x14ac:dyDescent="0.25">
      <c r="B48" s="5"/>
      <c r="C48" s="150" t="s">
        <v>58</v>
      </c>
      <c r="D48" s="147" t="s">
        <v>62</v>
      </c>
      <c r="E48" s="147" t="s">
        <v>62</v>
      </c>
      <c r="F48" s="147" t="s">
        <v>62</v>
      </c>
      <c r="G48" s="149" t="s">
        <v>62</v>
      </c>
      <c r="H48" s="184" t="s">
        <v>62</v>
      </c>
      <c r="I48" s="6"/>
      <c r="J48" s="7"/>
    </row>
    <row r="49" spans="1:11" ht="15" customHeight="1" x14ac:dyDescent="0.25">
      <c r="B49" s="5"/>
      <c r="C49" s="150" t="s">
        <v>59</v>
      </c>
      <c r="D49" s="147" t="s">
        <v>62</v>
      </c>
      <c r="E49" s="147" t="s">
        <v>62</v>
      </c>
      <c r="F49" s="147" t="s">
        <v>62</v>
      </c>
      <c r="G49" s="149" t="s">
        <v>62</v>
      </c>
      <c r="H49" s="184" t="s">
        <v>62</v>
      </c>
      <c r="I49" s="6"/>
      <c r="J49" s="7"/>
    </row>
    <row r="50" spans="1:11" x14ac:dyDescent="0.25">
      <c r="B50" s="5"/>
      <c r="C50" s="150" t="s">
        <v>60</v>
      </c>
      <c r="D50" s="147" t="s">
        <v>62</v>
      </c>
      <c r="E50" s="147" t="s">
        <v>62</v>
      </c>
      <c r="F50" s="147" t="s">
        <v>62</v>
      </c>
      <c r="G50" s="149" t="s">
        <v>62</v>
      </c>
      <c r="H50" s="184" t="s">
        <v>62</v>
      </c>
      <c r="I50" s="6"/>
      <c r="J50" s="7"/>
    </row>
    <row r="51" spans="1:11" x14ac:dyDescent="0.25">
      <c r="B51" s="5"/>
      <c r="C51" s="150" t="s">
        <v>61</v>
      </c>
      <c r="D51" s="147" t="s">
        <v>62</v>
      </c>
      <c r="E51" s="147" t="s">
        <v>62</v>
      </c>
      <c r="F51" s="147" t="s">
        <v>62</v>
      </c>
      <c r="G51" s="149" t="s">
        <v>62</v>
      </c>
      <c r="H51" s="184" t="s">
        <v>62</v>
      </c>
      <c r="I51" s="6"/>
      <c r="J51" s="7"/>
    </row>
    <row r="52" spans="1:11" x14ac:dyDescent="0.25">
      <c r="B52" s="5"/>
      <c r="C52" s="150" t="s">
        <v>63</v>
      </c>
      <c r="D52" s="147" t="s">
        <v>62</v>
      </c>
      <c r="E52" s="147" t="s">
        <v>62</v>
      </c>
      <c r="F52" s="147" t="s">
        <v>62</v>
      </c>
      <c r="G52" s="149" t="s">
        <v>62</v>
      </c>
      <c r="H52" s="184" t="s">
        <v>62</v>
      </c>
      <c r="I52" s="6"/>
      <c r="J52" s="7"/>
    </row>
    <row r="53" spans="1:11" x14ac:dyDescent="0.25">
      <c r="B53" s="5"/>
      <c r="C53" s="133" t="s">
        <v>67</v>
      </c>
      <c r="D53" s="139">
        <f>SUM(D54:D59)</f>
        <v>0</v>
      </c>
      <c r="E53" s="140">
        <f>SUM(E54:E59)</f>
        <v>0</v>
      </c>
      <c r="F53" s="140">
        <f>SUM(F54:F59)</f>
        <v>0</v>
      </c>
      <c r="G53" s="140">
        <f>SUM(G54:G59)</f>
        <v>0</v>
      </c>
      <c r="H53" s="182">
        <f>SUM(H54:H59)</f>
        <v>0</v>
      </c>
      <c r="I53" s="6"/>
      <c r="J53" s="7"/>
    </row>
    <row r="54" spans="1:11" x14ac:dyDescent="0.25">
      <c r="B54" s="5"/>
      <c r="C54" s="150" t="s">
        <v>56</v>
      </c>
      <c r="D54" s="147" t="s">
        <v>62</v>
      </c>
      <c r="E54" s="147" t="s">
        <v>62</v>
      </c>
      <c r="F54" s="147" t="s">
        <v>62</v>
      </c>
      <c r="G54" s="149" t="s">
        <v>62</v>
      </c>
      <c r="H54" s="184" t="s">
        <v>62</v>
      </c>
      <c r="I54" s="6"/>
      <c r="J54" s="7"/>
    </row>
    <row r="55" spans="1:11" x14ac:dyDescent="0.25">
      <c r="B55" s="5"/>
      <c r="C55" s="150" t="s">
        <v>58</v>
      </c>
      <c r="D55" s="147" t="s">
        <v>62</v>
      </c>
      <c r="E55" s="147" t="s">
        <v>62</v>
      </c>
      <c r="F55" s="147" t="s">
        <v>62</v>
      </c>
      <c r="G55" s="149" t="s">
        <v>62</v>
      </c>
      <c r="H55" s="184" t="s">
        <v>62</v>
      </c>
      <c r="I55" s="6"/>
      <c r="J55" s="7"/>
    </row>
    <row r="56" spans="1:11" ht="15" customHeight="1" x14ac:dyDescent="0.25">
      <c r="B56" s="5"/>
      <c r="C56" s="150" t="s">
        <v>59</v>
      </c>
      <c r="D56" s="147" t="s">
        <v>62</v>
      </c>
      <c r="E56" s="147" t="s">
        <v>62</v>
      </c>
      <c r="F56" s="147" t="s">
        <v>62</v>
      </c>
      <c r="G56" s="149" t="s">
        <v>62</v>
      </c>
      <c r="H56" s="184" t="s">
        <v>62</v>
      </c>
      <c r="I56" s="6"/>
      <c r="J56" s="7"/>
    </row>
    <row r="57" spans="1:11" x14ac:dyDescent="0.25">
      <c r="B57" s="5"/>
      <c r="C57" s="150" t="s">
        <v>60</v>
      </c>
      <c r="D57" s="147" t="s">
        <v>62</v>
      </c>
      <c r="E57" s="147" t="s">
        <v>62</v>
      </c>
      <c r="F57" s="147" t="s">
        <v>62</v>
      </c>
      <c r="G57" s="149" t="s">
        <v>62</v>
      </c>
      <c r="H57" s="184" t="s">
        <v>62</v>
      </c>
      <c r="I57" s="6"/>
      <c r="J57" s="7"/>
    </row>
    <row r="58" spans="1:11" x14ac:dyDescent="0.25">
      <c r="B58" s="5"/>
      <c r="C58" s="150" t="s">
        <v>61</v>
      </c>
      <c r="D58" s="147" t="s">
        <v>62</v>
      </c>
      <c r="E58" s="147" t="s">
        <v>62</v>
      </c>
      <c r="F58" s="147" t="s">
        <v>62</v>
      </c>
      <c r="G58" s="149" t="s">
        <v>62</v>
      </c>
      <c r="H58" s="184" t="s">
        <v>62</v>
      </c>
      <c r="I58" s="6"/>
      <c r="J58" s="7"/>
    </row>
    <row r="59" spans="1:11" x14ac:dyDescent="0.25">
      <c r="B59" s="5"/>
      <c r="C59" s="150" t="s">
        <v>63</v>
      </c>
      <c r="D59" s="147" t="s">
        <v>62</v>
      </c>
      <c r="E59" s="147" t="s">
        <v>62</v>
      </c>
      <c r="F59" s="147" t="s">
        <v>62</v>
      </c>
      <c r="G59" s="149" t="s">
        <v>62</v>
      </c>
      <c r="H59" s="184" t="s">
        <v>62</v>
      </c>
      <c r="I59" s="6"/>
      <c r="J59" s="7"/>
    </row>
    <row r="60" spans="1:11" x14ac:dyDescent="0.25">
      <c r="B60" s="5"/>
      <c r="C60" s="133" t="s">
        <v>27</v>
      </c>
      <c r="D60" s="151">
        <f>D24+D32+D39+D46+D53</f>
        <v>230500.57</v>
      </c>
      <c r="E60" s="151">
        <f>E24+E32+E39+E46+E53</f>
        <v>234983.2306407757</v>
      </c>
      <c r="F60" s="151">
        <f>F24+F32+F39+F46+F53</f>
        <v>256220.78</v>
      </c>
      <c r="G60" s="151">
        <f>G24+G32+G39+G46+G53</f>
        <v>226478</v>
      </c>
      <c r="H60" s="151">
        <f>H24+H32+H39+H46+H53</f>
        <v>256834</v>
      </c>
      <c r="I60" s="6"/>
      <c r="J60" s="7"/>
    </row>
    <row r="61" spans="1:11" ht="15.75" thickBot="1" x14ac:dyDescent="0.3">
      <c r="A61" s="6"/>
      <c r="B61" s="42"/>
      <c r="C61" s="46"/>
      <c r="D61" s="46"/>
      <c r="E61" s="46"/>
      <c r="F61" s="46"/>
      <c r="G61" s="46"/>
      <c r="H61" s="46"/>
      <c r="I61" s="46"/>
      <c r="J61" s="47"/>
      <c r="K61" s="6"/>
    </row>
  </sheetData>
  <mergeCells count="11">
    <mergeCell ref="D14:I19"/>
    <mergeCell ref="C20:C21"/>
    <mergeCell ref="D20:I21"/>
    <mergeCell ref="D10:I10"/>
    <mergeCell ref="C11:C12"/>
    <mergeCell ref="D11:I12"/>
    <mergeCell ref="D4:E4"/>
    <mergeCell ref="D5:E5"/>
    <mergeCell ref="E7:H7"/>
    <mergeCell ref="E8:H8"/>
    <mergeCell ref="D6:F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9"/>
  <sheetViews>
    <sheetView zoomScale="90" zoomScaleNormal="90" workbookViewId="0">
      <selection activeCell="O20" sqref="O20"/>
    </sheetView>
  </sheetViews>
  <sheetFormatPr defaultRowHeight="15" x14ac:dyDescent="0.25"/>
  <cols>
    <col min="1" max="1" width="3.7109375" style="1" customWidth="1"/>
    <col min="2" max="2" width="3.42578125" style="1" customWidth="1"/>
    <col min="3" max="3" width="27.7109375" style="1" customWidth="1"/>
    <col min="4" max="7" width="11" style="1" customWidth="1"/>
    <col min="8" max="15" width="9.140625" style="1"/>
    <col min="16" max="16" width="3.42578125" style="1" customWidth="1"/>
    <col min="17" max="16384" width="9.140625" style="1"/>
  </cols>
  <sheetData>
    <row r="1" spans="2:16" ht="15.75" thickBot="1" x14ac:dyDescent="0.3"/>
    <row r="2" spans="2:16" ht="26.25" x14ac:dyDescent="0.4">
      <c r="B2" s="2" t="s">
        <v>68</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69</v>
      </c>
      <c r="E4" s="9"/>
      <c r="F4" s="9"/>
      <c r="G4" s="9"/>
      <c r="H4" s="10"/>
      <c r="I4" s="6"/>
      <c r="J4" s="6"/>
      <c r="K4" s="6"/>
      <c r="L4" s="6"/>
      <c r="M4" s="6"/>
      <c r="N4" s="6"/>
      <c r="O4" s="6"/>
      <c r="P4" s="7"/>
    </row>
    <row r="5" spans="2:16" x14ac:dyDescent="0.25">
      <c r="B5" s="5"/>
      <c r="C5" s="8" t="s">
        <v>2</v>
      </c>
      <c r="D5" s="9" t="s">
        <v>49</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21" customHeight="1" x14ac:dyDescent="0.25">
      <c r="B10" s="5"/>
      <c r="C10" s="129" t="s">
        <v>11</v>
      </c>
      <c r="D10" s="208" t="s">
        <v>70</v>
      </c>
      <c r="E10" s="209"/>
      <c r="F10" s="209"/>
      <c r="G10" s="209"/>
      <c r="H10" s="209"/>
      <c r="I10" s="209"/>
      <c r="J10" s="209"/>
      <c r="K10" s="209"/>
      <c r="L10" s="209"/>
      <c r="M10" s="209"/>
      <c r="N10" s="209"/>
      <c r="O10" s="210"/>
      <c r="P10" s="7"/>
    </row>
    <row r="11" spans="2:16" x14ac:dyDescent="0.25">
      <c r="B11" s="5"/>
      <c r="C11" s="187" t="s">
        <v>13</v>
      </c>
      <c r="D11" s="192" t="s">
        <v>71</v>
      </c>
      <c r="E11" s="193"/>
      <c r="F11" s="193"/>
      <c r="G11" s="193"/>
      <c r="H11" s="193"/>
      <c r="I11" s="193"/>
      <c r="J11" s="193"/>
      <c r="K11" s="193"/>
      <c r="L11" s="193"/>
      <c r="M11" s="193"/>
      <c r="N11" s="193"/>
      <c r="O11" s="193"/>
      <c r="P11" s="7"/>
    </row>
    <row r="12" spans="2:16" x14ac:dyDescent="0.25">
      <c r="B12" s="5"/>
      <c r="C12" s="188"/>
      <c r="D12" s="193"/>
      <c r="E12" s="193"/>
      <c r="F12" s="193"/>
      <c r="G12" s="193"/>
      <c r="H12" s="193"/>
      <c r="I12" s="193"/>
      <c r="J12" s="193"/>
      <c r="K12" s="193"/>
      <c r="L12" s="193"/>
      <c r="M12" s="193"/>
      <c r="N12" s="193"/>
      <c r="O12" s="193"/>
      <c r="P12" s="7"/>
    </row>
    <row r="13" spans="2:16" x14ac:dyDescent="0.25">
      <c r="B13" s="5"/>
      <c r="C13" s="6"/>
      <c r="D13" s="6"/>
      <c r="E13" s="6"/>
      <c r="F13" s="6"/>
      <c r="G13" s="6"/>
      <c r="H13" s="6"/>
      <c r="I13" s="6"/>
      <c r="J13" s="6"/>
      <c r="K13" s="6"/>
      <c r="L13" s="6"/>
      <c r="M13" s="6"/>
      <c r="N13" s="6"/>
      <c r="O13" s="6"/>
      <c r="P13" s="7"/>
    </row>
    <row r="14" spans="2:16" ht="18" customHeight="1" x14ac:dyDescent="0.25">
      <c r="B14" s="5"/>
      <c r="C14" s="19" t="s">
        <v>15</v>
      </c>
      <c r="D14" s="202" t="s">
        <v>72</v>
      </c>
      <c r="E14" s="203"/>
      <c r="F14" s="203"/>
      <c r="G14" s="203"/>
      <c r="H14" s="203"/>
      <c r="I14" s="203"/>
      <c r="J14" s="203"/>
      <c r="K14" s="203"/>
      <c r="L14" s="203"/>
      <c r="M14" s="203"/>
      <c r="N14" s="203"/>
      <c r="O14" s="204"/>
      <c r="P14" s="7"/>
    </row>
    <row r="15" spans="2:16" ht="18" customHeight="1" x14ac:dyDescent="0.25">
      <c r="B15" s="5"/>
      <c r="C15" s="130"/>
      <c r="D15" s="205"/>
      <c r="E15" s="206"/>
      <c r="F15" s="206"/>
      <c r="G15" s="206"/>
      <c r="H15" s="206"/>
      <c r="I15" s="206"/>
      <c r="J15" s="206"/>
      <c r="K15" s="206"/>
      <c r="L15" s="206"/>
      <c r="M15" s="206"/>
      <c r="N15" s="206"/>
      <c r="O15" s="207"/>
      <c r="P15" s="7"/>
    </row>
    <row r="16" spans="2:16" ht="18" customHeight="1" x14ac:dyDescent="0.25">
      <c r="B16" s="5"/>
      <c r="C16" s="130"/>
      <c r="D16" s="205"/>
      <c r="E16" s="206"/>
      <c r="F16" s="206"/>
      <c r="G16" s="206"/>
      <c r="H16" s="206"/>
      <c r="I16" s="206"/>
      <c r="J16" s="206"/>
      <c r="K16" s="206"/>
      <c r="L16" s="206"/>
      <c r="M16" s="206"/>
      <c r="N16" s="206"/>
      <c r="O16" s="207"/>
      <c r="P16" s="7"/>
    </row>
    <row r="17" spans="2:16" ht="18" customHeight="1" x14ac:dyDescent="0.25">
      <c r="B17" s="5"/>
      <c r="C17" s="130"/>
      <c r="D17" s="205"/>
      <c r="E17" s="206"/>
      <c r="F17" s="206"/>
      <c r="G17" s="206"/>
      <c r="H17" s="206"/>
      <c r="I17" s="206"/>
      <c r="J17" s="206"/>
      <c r="K17" s="206"/>
      <c r="L17" s="206"/>
      <c r="M17" s="206"/>
      <c r="N17" s="206"/>
      <c r="O17" s="207"/>
      <c r="P17" s="7"/>
    </row>
    <row r="18" spans="2:16" x14ac:dyDescent="0.25">
      <c r="B18" s="5"/>
      <c r="C18" s="152" t="s">
        <v>17</v>
      </c>
      <c r="D18" s="189" t="s">
        <v>73</v>
      </c>
      <c r="E18" s="189"/>
      <c r="F18" s="189"/>
      <c r="G18" s="189"/>
      <c r="H18" s="189"/>
      <c r="I18" s="189"/>
      <c r="J18" s="189"/>
      <c r="K18" s="189"/>
      <c r="L18" s="189"/>
      <c r="M18" s="189"/>
      <c r="N18" s="189"/>
      <c r="O18" s="189"/>
      <c r="P18" s="7"/>
    </row>
    <row r="19" spans="2:16" x14ac:dyDescent="0.25">
      <c r="B19" s="5"/>
      <c r="C19" s="6"/>
      <c r="D19" s="6"/>
      <c r="E19" s="6"/>
      <c r="F19" s="6"/>
      <c r="G19" s="6"/>
      <c r="H19" s="6"/>
      <c r="I19" s="6"/>
      <c r="J19" s="6"/>
      <c r="K19" s="6"/>
      <c r="L19" s="6"/>
      <c r="M19" s="6"/>
      <c r="N19" s="6"/>
      <c r="O19" s="6"/>
      <c r="P19" s="7"/>
    </row>
    <row r="20" spans="2:16" x14ac:dyDescent="0.25">
      <c r="B20" s="5"/>
      <c r="C20" s="34" t="s">
        <v>19</v>
      </c>
      <c r="D20" s="132">
        <v>2009</v>
      </c>
      <c r="E20" s="19">
        <v>2010</v>
      </c>
      <c r="F20" s="34">
        <v>2011</v>
      </c>
      <c r="G20" s="19">
        <v>2012</v>
      </c>
      <c r="H20" s="34">
        <v>2013</v>
      </c>
      <c r="P20" s="7"/>
    </row>
    <row r="21" spans="2:16" ht="15" customHeight="1" x14ac:dyDescent="0.25">
      <c r="B21" s="5"/>
      <c r="C21" s="16" t="s">
        <v>56</v>
      </c>
      <c r="D21" s="139">
        <f>'water use'!D25*0.9</f>
        <v>1913.4</v>
      </c>
      <c r="E21" s="139">
        <f>'water use'!E25*0.9</f>
        <v>1756.3736842105263</v>
      </c>
      <c r="F21" s="139">
        <f>'water use'!F25*0.9</f>
        <v>1903.5</v>
      </c>
      <c r="G21" s="139">
        <f>'water use'!G25*0.9</f>
        <v>1883.7</v>
      </c>
      <c r="H21" s="139">
        <f>'water use'!H25*0.9</f>
        <v>2230.2000000000003</v>
      </c>
      <c r="P21" s="7"/>
    </row>
    <row r="22" spans="2:16" x14ac:dyDescent="0.25">
      <c r="B22" s="5"/>
      <c r="C22" s="16" t="s">
        <v>57</v>
      </c>
      <c r="D22" s="139">
        <f>'water use'!D26*0.9</f>
        <v>36207</v>
      </c>
      <c r="E22" s="139">
        <f>'water use'!E26*0.9</f>
        <v>4435.4303278688521</v>
      </c>
      <c r="F22" s="139">
        <f>'water use'!F26*0.9</f>
        <v>4391.1000000000004</v>
      </c>
      <c r="G22" s="139">
        <f>'water use'!G26*0.9</f>
        <v>2756.7000000000003</v>
      </c>
      <c r="H22" s="139">
        <f>'water use'!H26*0.9</f>
        <v>6002.1</v>
      </c>
      <c r="P22" s="7"/>
    </row>
    <row r="23" spans="2:16" x14ac:dyDescent="0.25">
      <c r="B23" s="5"/>
      <c r="C23" s="16" t="s">
        <v>58</v>
      </c>
      <c r="D23" s="139">
        <f>'water use'!D27*0.9</f>
        <v>7120.8</v>
      </c>
      <c r="E23" s="139">
        <f>'water use'!E27*0.9</f>
        <v>8119.8672527472518</v>
      </c>
      <c r="F23" s="139">
        <f>'water use'!F27*0.9</f>
        <v>7366.5</v>
      </c>
      <c r="G23" s="139">
        <f>'water use'!G27*0.9</f>
        <v>9142.2000000000007</v>
      </c>
      <c r="H23" s="139">
        <f>'water use'!H27*0.9</f>
        <v>14167.800000000001</v>
      </c>
      <c r="P23" s="7"/>
    </row>
    <row r="24" spans="2:16" x14ac:dyDescent="0.25">
      <c r="B24" s="5"/>
      <c r="C24" s="16" t="s">
        <v>59</v>
      </c>
      <c r="D24" s="139">
        <f>'water use'!D28*0.9</f>
        <v>160593.30000000002</v>
      </c>
      <c r="E24" s="139">
        <f>'water use'!E28*0.9</f>
        <v>195843.99437638762</v>
      </c>
      <c r="F24" s="139">
        <f>'water use'!F28*0.9</f>
        <v>214862.4</v>
      </c>
      <c r="G24" s="139">
        <f>'water use'!G28*0.9</f>
        <v>187850.7</v>
      </c>
      <c r="H24" s="139">
        <f>'water use'!H28*0.9</f>
        <v>205504.2</v>
      </c>
      <c r="P24" s="7"/>
    </row>
    <row r="25" spans="2:16" x14ac:dyDescent="0.25">
      <c r="B25" s="5"/>
      <c r="C25" s="16" t="s">
        <v>60</v>
      </c>
      <c r="D25" s="139">
        <f>'water use'!D29*0.9</f>
        <v>1611.9</v>
      </c>
      <c r="E25" s="139">
        <f>'water use'!E29*0.9</f>
        <v>380.64193548387095</v>
      </c>
      <c r="F25" s="139">
        <f>'water use'!F29*0.9</f>
        <v>986.202</v>
      </c>
      <c r="G25" s="139">
        <f>'water use'!G29*0.9</f>
        <v>1266.3</v>
      </c>
      <c r="H25" s="139">
        <f>'water use'!H29*0.9</f>
        <v>1694.7</v>
      </c>
      <c r="P25" s="7"/>
    </row>
    <row r="26" spans="2:16" x14ac:dyDescent="0.25">
      <c r="B26" s="5"/>
      <c r="C26" s="16" t="s">
        <v>61</v>
      </c>
      <c r="D26" s="139"/>
      <c r="E26" s="139">
        <f>'water use'!E30*0.9</f>
        <v>948.6</v>
      </c>
      <c r="F26" s="139">
        <f>'water use'!F30*0.9</f>
        <v>813.6</v>
      </c>
      <c r="G26" s="139">
        <f>'water use'!G30*0.9</f>
        <v>666</v>
      </c>
      <c r="H26" s="139">
        <f>'water use'!H30*0.9</f>
        <v>666</v>
      </c>
      <c r="P26" s="7"/>
    </row>
    <row r="27" spans="2:16" x14ac:dyDescent="0.25">
      <c r="B27" s="5"/>
      <c r="C27" s="16" t="s">
        <v>63</v>
      </c>
      <c r="D27" s="139">
        <f>'water use'!D31*0.9</f>
        <v>4.1130000000000004</v>
      </c>
      <c r="E27" s="139">
        <f>'water use'!E31*0.9</f>
        <v>0</v>
      </c>
      <c r="F27" s="139">
        <f>'water use'!F31*0.9</f>
        <v>275.40000000000003</v>
      </c>
      <c r="G27" s="139">
        <f>'water use'!G31*0.9</f>
        <v>264.60000000000002</v>
      </c>
      <c r="H27" s="139">
        <f>'water use'!H31*0.9</f>
        <v>885.6</v>
      </c>
      <c r="P27" s="7"/>
    </row>
    <row r="28" spans="2:16" x14ac:dyDescent="0.25">
      <c r="B28" s="5"/>
      <c r="C28" s="133" t="s">
        <v>27</v>
      </c>
      <c r="D28" s="134">
        <f>SUM(D21:D27)</f>
        <v>207450.51300000004</v>
      </c>
      <c r="E28" s="134">
        <f>SUM(E21:E27)</f>
        <v>211484.90757669814</v>
      </c>
      <c r="F28" s="134">
        <f>SUM(F21:F27)</f>
        <v>230598.70199999999</v>
      </c>
      <c r="G28" s="134">
        <f>SUM(G21:G27)</f>
        <v>203830.2</v>
      </c>
      <c r="H28" s="134">
        <f>SUM(H21:H27)</f>
        <v>231150.60000000003</v>
      </c>
      <c r="P28" s="7"/>
    </row>
    <row r="29" spans="2:16" ht="15.75" thickBot="1" x14ac:dyDescent="0.3">
      <c r="B29" s="42"/>
      <c r="C29" s="46"/>
      <c r="D29" s="46"/>
      <c r="E29" s="46"/>
      <c r="F29" s="46"/>
      <c r="G29" s="46"/>
      <c r="H29" s="46"/>
      <c r="I29" s="46"/>
      <c r="J29" s="46"/>
      <c r="K29" s="46"/>
      <c r="L29" s="46"/>
      <c r="M29" s="46"/>
      <c r="N29" s="46"/>
      <c r="O29" s="46"/>
      <c r="P29" s="47"/>
    </row>
  </sheetData>
  <mergeCells count="5">
    <mergeCell ref="D14:O17"/>
    <mergeCell ref="D18:O18"/>
    <mergeCell ref="D10:O10"/>
    <mergeCell ref="C11:C12"/>
    <mergeCell ref="D11:O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waste</vt:lpstr>
      <vt:lpstr>recycling</vt:lpstr>
      <vt:lpstr>water use</vt:lpstr>
      <vt:lpstr>water discharge</vt:lpstr>
      <vt:lpstr>recycling!_Toc290474560</vt:lpstr>
      <vt:lpstr>waste!_Toc290474560</vt:lpstr>
      <vt:lpstr>'water discharge'!_Toc290474560</vt:lpstr>
      <vt:lpstr>'water use'!_Toc290474560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2014-04-01T00:45:11Z</dcterms:created>
  <dcterms:modified xsi:type="dcterms:W3CDTF">2014-04-11T00:11:38Z</dcterms:modified>
</cp:coreProperties>
</file>